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0"/>
  </bookViews>
  <sheets>
    <sheet name="EKONOMIA_II_GiAP" sheetId="1" r:id="rId1"/>
    <sheet name="EKONOMIA_II_RiDF" sheetId="2" r:id="rId2"/>
    <sheet name="EKONOMIA_II_AE" sheetId="3" r:id="rId3"/>
  </sheets>
  <definedNames>
    <definedName name="_xlnm.Print_Area" localSheetId="2">'EKONOMIA_II_AE'!$A$1:$U$118</definedName>
    <definedName name="_xlnm.Print_Area" localSheetId="0">'EKONOMIA_II_GiAP'!$A$1:$U$122</definedName>
    <definedName name="_xlnm.Print_Area" localSheetId="1">'EKONOMIA_II_RiDF'!$A$1:$U$118</definedName>
  </definedNames>
  <calcPr fullCalcOnLoad="1"/>
</workbook>
</file>

<file path=xl/sharedStrings.xml><?xml version="1.0" encoding="utf-8"?>
<sst xmlns="http://schemas.openxmlformats.org/spreadsheetml/2006/main" count="432" uniqueCount="119">
  <si>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</si>
  <si>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</si>
  <si>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</si>
  <si>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</si>
  <si>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</si>
  <si>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</si>
  <si>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Uwagi</t>
  </si>
  <si>
    <t>Egzam.</t>
  </si>
  <si>
    <t>W</t>
  </si>
  <si>
    <t>Ć</t>
  </si>
  <si>
    <t>L</t>
  </si>
  <si>
    <t>RAZEM</t>
  </si>
  <si>
    <t>Lp.</t>
  </si>
  <si>
    <t>udział w %</t>
  </si>
  <si>
    <t>udział %</t>
  </si>
  <si>
    <t>wykłady</t>
  </si>
  <si>
    <t>ćwiczenia</t>
  </si>
  <si>
    <t>laboratoria</t>
  </si>
  <si>
    <t>%</t>
  </si>
  <si>
    <t>Wykład do wyboru*</t>
  </si>
  <si>
    <t>ECTS</t>
  </si>
  <si>
    <t>Razem godziny w semestrze</t>
  </si>
  <si>
    <t>Razem</t>
  </si>
  <si>
    <t>Przedmioty specjalnościowe</t>
  </si>
  <si>
    <t>w</t>
  </si>
  <si>
    <t>ćw.</t>
  </si>
  <si>
    <t>lab.</t>
  </si>
  <si>
    <t>Kierunek: EKONOMIA</t>
  </si>
  <si>
    <t>Specjalność: Gospodarka i Administracja Publiczna</t>
  </si>
  <si>
    <t>Specjalność: Rachunkowość i Doradztwo Finansowe</t>
  </si>
  <si>
    <t>Gospodarka i Administracja Publiczna</t>
  </si>
  <si>
    <t>Rachunkowość i Doradztwo Finansowe</t>
  </si>
  <si>
    <t>Makroekonomia II</t>
  </si>
  <si>
    <t>Ekonometria II</t>
  </si>
  <si>
    <t>Prawo gospodarcze</t>
  </si>
  <si>
    <t>Prognozowanie procesów gospodarczych</t>
  </si>
  <si>
    <t>Wnioskowanie statystyczne</t>
  </si>
  <si>
    <t>Ekonomia międzynarodowa</t>
  </si>
  <si>
    <t>Ekonomia matematyczna</t>
  </si>
  <si>
    <t>Rynek finansowy i kapitałowy</t>
  </si>
  <si>
    <t>Rachunkowość zarządcza</t>
  </si>
  <si>
    <t>Seminarium magisterskie</t>
  </si>
  <si>
    <t>Marketing</t>
  </si>
  <si>
    <t>Finanse menedżerskie</t>
  </si>
  <si>
    <t>Finanse międzynarodowe</t>
  </si>
  <si>
    <t>Ekonometryczna analiza regionalna</t>
  </si>
  <si>
    <t>Gospodarka samorządu terytorialnego</t>
  </si>
  <si>
    <t>Rynek nieruchomości</t>
  </si>
  <si>
    <t>Relacje inwestorskie</t>
  </si>
  <si>
    <t>Analiza finansowa</t>
  </si>
  <si>
    <t>Rok I</t>
  </si>
  <si>
    <t xml:space="preserve">Rok I </t>
  </si>
  <si>
    <t>Rok II</t>
  </si>
  <si>
    <t>Ekonomia menedżerska</t>
  </si>
  <si>
    <t>Gospodarowanie kapitałem ludzkim</t>
  </si>
  <si>
    <t>Logika</t>
  </si>
  <si>
    <t>Polityka gospodarcza II</t>
  </si>
  <si>
    <t>Badania preferencji</t>
  </si>
  <si>
    <t>Ekonomia sektora publicznego</t>
  </si>
  <si>
    <t>Polityka regionalna UE</t>
  </si>
  <si>
    <t>Finanse behawioralne</t>
  </si>
  <si>
    <t>Biznes plan</t>
  </si>
  <si>
    <t>Nowoczesne rachunki kosztów</t>
  </si>
  <si>
    <t>Analiza techniczna i fundamentalna</t>
  </si>
  <si>
    <t>Polityka gospodarcza wobec małej firmy</t>
  </si>
  <si>
    <t>* student wybiera jeden wykład w semestrze</t>
  </si>
  <si>
    <t>Studia stacjonarne II stopnia</t>
  </si>
  <si>
    <t>Język obcy</t>
  </si>
  <si>
    <t>Historia myśli ekonomicznej</t>
  </si>
  <si>
    <t>Specjalność: Analiza Ekonomiczna</t>
  </si>
  <si>
    <t>Analiza makroekonomiczna</t>
  </si>
  <si>
    <t>Ekonomia porównawcza</t>
  </si>
  <si>
    <t>Ekonometria finansowa</t>
  </si>
  <si>
    <t>Analiza umów i kontraktów</t>
  </si>
  <si>
    <t>Kluczowe problemy gospodarki - analiza ekonomiczna II</t>
  </si>
  <si>
    <t>Analiza koniunktury gospodarczej</t>
  </si>
  <si>
    <t>Analiza Ekonomiczna</t>
  </si>
  <si>
    <t>Analiza raportów giełdowych</t>
  </si>
  <si>
    <t>Metody analizy danych regionalnych</t>
  </si>
  <si>
    <t>Zarządzanie kapitałami</t>
  </si>
  <si>
    <t>Polityka podatkowa UE i wybranych krajów OECD</t>
  </si>
  <si>
    <t>1, 2</t>
  </si>
  <si>
    <t>3, 4</t>
  </si>
  <si>
    <t>Do wyboru (co najmniej 30%)</t>
  </si>
  <si>
    <t>Administracja samorządowa</t>
  </si>
  <si>
    <t>Metropolizacja przestrzenii</t>
  </si>
  <si>
    <t>Regionalna polityka innowacyjna</t>
  </si>
  <si>
    <t>Plan studiów na rok akad. 2012/2013</t>
  </si>
  <si>
    <t>RAZEM ECTS (98+22)</t>
  </si>
  <si>
    <t>Zal. przedm. w semestrze</t>
  </si>
  <si>
    <t>Zal. z oceną</t>
  </si>
  <si>
    <t>Zal. bez oceny</t>
  </si>
  <si>
    <t>S1</t>
  </si>
  <si>
    <t>S2</t>
  </si>
  <si>
    <t>Ogółem w roku</t>
  </si>
  <si>
    <t>ECTS - przedmioty na kierunku</t>
  </si>
  <si>
    <t>ECTS - przedmioty na specjalności</t>
  </si>
  <si>
    <t>S3</t>
  </si>
  <si>
    <t>S4</t>
  </si>
  <si>
    <t>ECTS - przedmioty na kierunku (98)</t>
  </si>
  <si>
    <t>ECTS - przedmioty na specjalności (22)</t>
  </si>
  <si>
    <t>przedmioty na kierunku</t>
  </si>
  <si>
    <t>przedmioty na specjalności</t>
  </si>
  <si>
    <t>godz.</t>
  </si>
  <si>
    <t>JO</t>
  </si>
  <si>
    <t>Wykład do wyboru</t>
  </si>
  <si>
    <t>Specjalność</t>
  </si>
  <si>
    <t>Plan studiów na rok akad. 2013/2014</t>
  </si>
  <si>
    <t>Nauki podstawowe</t>
  </si>
  <si>
    <t>Liczba punktów ECTS, którą student musi uzyskać na zajęciach:</t>
  </si>
  <si>
    <t>a. Wymagających bezpośredniego udziału nauczycieli akademickich i studentów</t>
  </si>
  <si>
    <t>b. Z zakresu nauk podstawowych</t>
  </si>
  <si>
    <t>c. Praktycznych (w tym laboratoryjnych i projektowych)</t>
  </si>
  <si>
    <t>d. Minimalna liczba punktów ECTS, którą student musi uzyskać, realizując moduły kształcenia oferowane na zajęciach ogólnouczelnianych lub na innym kierunku studiów</t>
  </si>
  <si>
    <t>Wydział Ekonomii, Zarządzania i Turystyki</t>
  </si>
  <si>
    <t>Załącznik 3 do Uchwały Rady Wydziału nr  22/2013 z 26.04.2013 r. (zmiany w Uchwale nr19/2012  z dnia 24.02.2012 r. i Uchwale nr 60/2012 z 29.06.2012 r. )</t>
  </si>
  <si>
    <t>Seminarium magisterskie III</t>
  </si>
  <si>
    <t>Seminarium magisterskie IV</t>
  </si>
  <si>
    <t>Seminarium dyplomowe - magisterskie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</si>
</sst>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5" xfId="0" applyFont="1" applyBorder="1" applyAlignment="1">
      <alignment horizontal="left"/>
    </xf>
    <xf numFmtId="0" fontId="45" fillId="0" borderId="16" xfId="0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5" fillId="0" borderId="13" xfId="0" applyFont="1" applyFill="1" applyBorder="1" applyAlignment="1" quotePrefix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view="pageBreakPreview" zoomScale="60" workbookViewId="0" topLeftCell="A64">
      <selection activeCell="B113" sqref="B113"/>
    </sheetView>
  </sheetViews>
  <sheetFormatPr defaultColWidth="9.00390625" defaultRowHeight="12.75"/>
  <cols>
    <col min="1" max="1" width="3.2539062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6.125" style="0" bestFit="1" customWidth="1"/>
    <col min="17" max="17" width="10.25390625" style="0" bestFit="1" customWidth="1"/>
  </cols>
  <sheetData>
    <row r="1" s="60" customFormat="1" ht="15.75">
      <c r="A1" s="60" t="s">
        <v>115</v>
      </c>
    </row>
    <row r="2" spans="2:13" ht="12.75">
      <c r="B2" s="15" t="s">
        <v>87</v>
      </c>
      <c r="D2" s="15"/>
      <c r="E2" s="20" t="s">
        <v>13</v>
      </c>
      <c r="F2" s="20" t="s">
        <v>0</v>
      </c>
      <c r="G2" s="20"/>
      <c r="H2" s="20"/>
      <c r="I2" s="20"/>
      <c r="J2" s="15"/>
      <c r="K2" s="15"/>
      <c r="L2" s="15"/>
      <c r="M2" s="15"/>
    </row>
    <row r="3" spans="2:13" ht="12.75">
      <c r="B3" t="s">
        <v>114</v>
      </c>
      <c r="D3" s="15"/>
      <c r="E3" s="45">
        <f>I3/I6</f>
        <v>0.5100401606425703</v>
      </c>
      <c r="F3" s="20" t="s">
        <v>15</v>
      </c>
      <c r="G3" s="20"/>
      <c r="H3" s="20"/>
      <c r="I3" s="20">
        <f>J31+M31</f>
        <v>254</v>
      </c>
      <c r="J3" s="15"/>
      <c r="K3" s="15"/>
      <c r="L3" s="15"/>
      <c r="M3" s="15"/>
    </row>
    <row r="4" spans="2:13" ht="12.75">
      <c r="B4" t="s">
        <v>66</v>
      </c>
      <c r="D4" s="15"/>
      <c r="E4" s="45">
        <f>I4/I6</f>
        <v>0.37751004016064255</v>
      </c>
      <c r="F4" s="20" t="s">
        <v>16</v>
      </c>
      <c r="G4" s="20"/>
      <c r="H4" s="20"/>
      <c r="I4" s="20">
        <f>K31+N31</f>
        <v>188</v>
      </c>
      <c r="J4" s="15"/>
      <c r="K4" s="15"/>
      <c r="L4" s="15"/>
      <c r="M4" s="15"/>
    </row>
    <row r="5" spans="2:13" ht="12.75">
      <c r="B5" t="s">
        <v>1</v>
      </c>
      <c r="D5" s="15"/>
      <c r="E5" s="45">
        <f>I5/I6</f>
        <v>0.11244979919678715</v>
      </c>
      <c r="F5" s="20" t="s">
        <v>17</v>
      </c>
      <c r="G5" s="20"/>
      <c r="H5" s="20"/>
      <c r="I5" s="20">
        <f>L31+O31</f>
        <v>56</v>
      </c>
      <c r="J5" s="15"/>
      <c r="K5" s="15"/>
      <c r="L5" s="15"/>
      <c r="M5" s="15"/>
    </row>
    <row r="6" spans="2:13" ht="12.75">
      <c r="B6" t="s">
        <v>27</v>
      </c>
      <c r="D6" s="15"/>
      <c r="E6" s="45">
        <f>SUM(E3:E5)</f>
        <v>0.9999999999999999</v>
      </c>
      <c r="F6" s="20" t="s">
        <v>2</v>
      </c>
      <c r="G6" s="20"/>
      <c r="H6" s="20"/>
      <c r="I6" s="20">
        <f>SUM(I3:I5)</f>
        <v>498</v>
      </c>
      <c r="J6" s="15"/>
      <c r="K6" s="15"/>
      <c r="L6" s="15"/>
      <c r="M6" s="15"/>
    </row>
    <row r="7" spans="2:13" ht="12.75">
      <c r="B7" t="s">
        <v>28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6" ht="12.75" customHeight="1">
      <c r="A8" s="98" t="s">
        <v>12</v>
      </c>
      <c r="B8" s="98" t="s">
        <v>3</v>
      </c>
      <c r="C8" s="100" t="s">
        <v>89</v>
      </c>
      <c r="D8" s="100"/>
      <c r="E8" s="100"/>
      <c r="F8" s="120" t="s">
        <v>4</v>
      </c>
      <c r="G8" s="121"/>
      <c r="H8" s="122"/>
      <c r="I8" s="100" t="s">
        <v>5</v>
      </c>
      <c r="J8" s="98"/>
      <c r="K8" s="98"/>
      <c r="L8" s="98"/>
      <c r="M8" s="98"/>
      <c r="N8" s="98"/>
      <c r="O8" s="98"/>
      <c r="P8" s="101" t="s">
        <v>6</v>
      </c>
    </row>
    <row r="9" spans="1:16" s="1" customFormat="1" ht="12.75">
      <c r="A9" s="98"/>
      <c r="B9" s="99"/>
      <c r="C9" s="104" t="s">
        <v>7</v>
      </c>
      <c r="D9" s="109" t="s">
        <v>90</v>
      </c>
      <c r="E9" s="109" t="s">
        <v>91</v>
      </c>
      <c r="F9" s="104" t="s">
        <v>22</v>
      </c>
      <c r="G9" s="104" t="s">
        <v>92</v>
      </c>
      <c r="H9" s="104" t="s">
        <v>93</v>
      </c>
      <c r="I9" s="109" t="s">
        <v>94</v>
      </c>
      <c r="J9" s="106" t="s">
        <v>92</v>
      </c>
      <c r="K9" s="107"/>
      <c r="L9" s="108"/>
      <c r="M9" s="106" t="s">
        <v>93</v>
      </c>
      <c r="N9" s="107"/>
      <c r="O9" s="108"/>
      <c r="P9" s="102"/>
    </row>
    <row r="10" spans="1:16" s="1" customFormat="1" ht="12.75">
      <c r="A10" s="98"/>
      <c r="B10" s="99"/>
      <c r="C10" s="105"/>
      <c r="D10" s="110"/>
      <c r="E10" s="110"/>
      <c r="F10" s="105"/>
      <c r="G10" s="105"/>
      <c r="H10" s="105"/>
      <c r="I10" s="110"/>
      <c r="J10" s="54" t="s">
        <v>8</v>
      </c>
      <c r="K10" s="55" t="s">
        <v>9</v>
      </c>
      <c r="L10" s="55" t="s">
        <v>10</v>
      </c>
      <c r="M10" s="55" t="s">
        <v>8</v>
      </c>
      <c r="N10" s="55" t="s">
        <v>9</v>
      </c>
      <c r="O10" s="55" t="s">
        <v>10</v>
      </c>
      <c r="P10" s="103"/>
    </row>
    <row r="11" spans="1:16" s="1" customFormat="1" ht="12.75">
      <c r="A11" s="86">
        <v>1</v>
      </c>
      <c r="B11" s="87" t="s">
        <v>32</v>
      </c>
      <c r="C11" s="88">
        <v>1</v>
      </c>
      <c r="D11" s="88">
        <v>1</v>
      </c>
      <c r="E11" s="89"/>
      <c r="F11" s="90">
        <f>G11+H11</f>
        <v>5</v>
      </c>
      <c r="G11" s="91">
        <v>5</v>
      </c>
      <c r="H11" s="91"/>
      <c r="I11" s="92">
        <v>30</v>
      </c>
      <c r="J11" s="93">
        <v>15</v>
      </c>
      <c r="K11" s="94">
        <v>15</v>
      </c>
      <c r="L11" s="94">
        <v>0</v>
      </c>
      <c r="M11" s="94">
        <v>0</v>
      </c>
      <c r="N11" s="94">
        <v>0</v>
      </c>
      <c r="O11" s="94">
        <v>0</v>
      </c>
      <c r="P11" s="43"/>
    </row>
    <row r="12" spans="1:16" s="1" customFormat="1" ht="12.75">
      <c r="A12" s="86">
        <v>2</v>
      </c>
      <c r="B12" s="87" t="s">
        <v>68</v>
      </c>
      <c r="C12" s="88"/>
      <c r="D12" s="88">
        <v>2</v>
      </c>
      <c r="E12" s="89"/>
      <c r="F12" s="90">
        <f aca="true" t="shared" si="0" ref="F12:F30">G12+H12</f>
        <v>4</v>
      </c>
      <c r="G12" s="91"/>
      <c r="H12" s="91">
        <v>4</v>
      </c>
      <c r="I12" s="92">
        <v>30</v>
      </c>
      <c r="J12" s="93">
        <v>0</v>
      </c>
      <c r="K12" s="94">
        <v>0</v>
      </c>
      <c r="L12" s="94">
        <v>0</v>
      </c>
      <c r="M12" s="94">
        <v>30</v>
      </c>
      <c r="N12" s="94">
        <v>0</v>
      </c>
      <c r="O12" s="94">
        <v>0</v>
      </c>
      <c r="P12" s="43"/>
    </row>
    <row r="13" spans="1:16" s="1" customFormat="1" ht="12.75">
      <c r="A13" s="86">
        <v>3</v>
      </c>
      <c r="B13" s="87" t="s">
        <v>33</v>
      </c>
      <c r="C13" s="88"/>
      <c r="D13" s="88">
        <v>1</v>
      </c>
      <c r="E13" s="89"/>
      <c r="F13" s="90">
        <f t="shared" si="0"/>
        <v>5</v>
      </c>
      <c r="G13" s="91">
        <v>5</v>
      </c>
      <c r="H13" s="91"/>
      <c r="I13" s="92">
        <v>40</v>
      </c>
      <c r="J13" s="93">
        <v>16</v>
      </c>
      <c r="K13" s="94">
        <v>12</v>
      </c>
      <c r="L13" s="94">
        <v>12</v>
      </c>
      <c r="M13" s="94">
        <v>0</v>
      </c>
      <c r="N13" s="94">
        <v>0</v>
      </c>
      <c r="O13" s="94">
        <v>0</v>
      </c>
      <c r="P13" s="48"/>
    </row>
    <row r="14" spans="1:16" s="30" customFormat="1" ht="12.75">
      <c r="A14" s="95">
        <v>4</v>
      </c>
      <c r="B14" s="96" t="s">
        <v>34</v>
      </c>
      <c r="C14" s="92"/>
      <c r="D14" s="92">
        <v>2</v>
      </c>
      <c r="E14" s="92"/>
      <c r="F14" s="90">
        <f t="shared" si="0"/>
        <v>4</v>
      </c>
      <c r="G14" s="92"/>
      <c r="H14" s="92">
        <v>4</v>
      </c>
      <c r="I14" s="92">
        <v>30</v>
      </c>
      <c r="J14" s="94">
        <v>0</v>
      </c>
      <c r="K14" s="94">
        <v>0</v>
      </c>
      <c r="L14" s="94">
        <v>0</v>
      </c>
      <c r="M14" s="94">
        <v>30</v>
      </c>
      <c r="N14" s="94">
        <v>0</v>
      </c>
      <c r="O14" s="94">
        <v>0</v>
      </c>
      <c r="P14" s="28"/>
    </row>
    <row r="15" spans="1:16" s="30" customFormat="1" ht="12.75">
      <c r="A15" s="95">
        <v>5</v>
      </c>
      <c r="B15" s="96" t="s">
        <v>35</v>
      </c>
      <c r="C15" s="94">
        <v>2</v>
      </c>
      <c r="D15" s="92">
        <v>2</v>
      </c>
      <c r="E15" s="94"/>
      <c r="F15" s="90">
        <f t="shared" si="0"/>
        <v>4</v>
      </c>
      <c r="G15" s="94"/>
      <c r="H15" s="94">
        <v>4</v>
      </c>
      <c r="I15" s="94">
        <v>26</v>
      </c>
      <c r="J15" s="94">
        <v>0</v>
      </c>
      <c r="K15" s="94">
        <v>0</v>
      </c>
      <c r="L15" s="94">
        <v>0</v>
      </c>
      <c r="M15" s="94">
        <v>9</v>
      </c>
      <c r="N15" s="94">
        <v>6</v>
      </c>
      <c r="O15" s="94">
        <v>11</v>
      </c>
      <c r="P15" s="48"/>
    </row>
    <row r="16" spans="1:16" s="30" customFormat="1" ht="12.75">
      <c r="A16" s="95">
        <v>6</v>
      </c>
      <c r="B16" s="96" t="s">
        <v>36</v>
      </c>
      <c r="C16" s="94">
        <v>1</v>
      </c>
      <c r="D16" s="92">
        <v>1</v>
      </c>
      <c r="E16" s="94"/>
      <c r="F16" s="90">
        <f t="shared" si="0"/>
        <v>5</v>
      </c>
      <c r="G16" s="94">
        <v>5</v>
      </c>
      <c r="H16" s="94"/>
      <c r="I16" s="94">
        <v>30</v>
      </c>
      <c r="J16" s="94">
        <v>10</v>
      </c>
      <c r="K16" s="94">
        <v>10</v>
      </c>
      <c r="L16" s="94">
        <v>10</v>
      </c>
      <c r="M16" s="94">
        <v>0</v>
      </c>
      <c r="N16" s="94">
        <v>0</v>
      </c>
      <c r="O16" s="94">
        <v>0</v>
      </c>
      <c r="P16" s="28"/>
    </row>
    <row r="17" spans="1:16" s="30" customFormat="1" ht="12.75">
      <c r="A17" s="85">
        <v>7</v>
      </c>
      <c r="B17" s="25" t="s">
        <v>38</v>
      </c>
      <c r="C17" s="17">
        <v>2</v>
      </c>
      <c r="D17" s="35">
        <v>2</v>
      </c>
      <c r="E17" s="17"/>
      <c r="F17" s="17">
        <f t="shared" si="0"/>
        <v>5</v>
      </c>
      <c r="G17" s="17"/>
      <c r="H17" s="17">
        <v>5</v>
      </c>
      <c r="I17" s="17">
        <v>30</v>
      </c>
      <c r="J17" s="17">
        <v>0</v>
      </c>
      <c r="K17" s="17">
        <v>0</v>
      </c>
      <c r="L17" s="17">
        <v>0</v>
      </c>
      <c r="M17" s="17">
        <v>15</v>
      </c>
      <c r="N17" s="17">
        <v>15</v>
      </c>
      <c r="O17" s="17">
        <v>0</v>
      </c>
      <c r="P17" s="21"/>
    </row>
    <row r="18" spans="1:16" s="30" customFormat="1" ht="12.75">
      <c r="A18" s="25">
        <v>8</v>
      </c>
      <c r="B18" s="25" t="s">
        <v>39</v>
      </c>
      <c r="C18" s="17"/>
      <c r="D18" s="35">
        <v>2</v>
      </c>
      <c r="E18" s="17"/>
      <c r="F18" s="17">
        <f t="shared" si="0"/>
        <v>5</v>
      </c>
      <c r="G18" s="17"/>
      <c r="H18" s="17">
        <v>5</v>
      </c>
      <c r="I18" s="17">
        <v>30</v>
      </c>
      <c r="J18" s="17">
        <v>0</v>
      </c>
      <c r="K18" s="17">
        <v>0</v>
      </c>
      <c r="L18" s="17">
        <v>0</v>
      </c>
      <c r="M18" s="17">
        <v>15</v>
      </c>
      <c r="N18" s="17">
        <v>15</v>
      </c>
      <c r="O18" s="17">
        <v>0</v>
      </c>
      <c r="P18" s="21"/>
    </row>
    <row r="19" spans="1:16" s="30" customFormat="1" ht="12.75">
      <c r="A19" s="25">
        <v>9</v>
      </c>
      <c r="B19" s="25" t="s">
        <v>37</v>
      </c>
      <c r="C19" s="17">
        <v>1</v>
      </c>
      <c r="D19" s="17"/>
      <c r="E19" s="17"/>
      <c r="F19" s="17">
        <f t="shared" si="0"/>
        <v>4</v>
      </c>
      <c r="G19" s="17">
        <v>4</v>
      </c>
      <c r="H19" s="17"/>
      <c r="I19" s="17">
        <v>30</v>
      </c>
      <c r="J19" s="17">
        <v>30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1"/>
    </row>
    <row r="20" spans="1:16" s="22" customFormat="1" ht="12.75">
      <c r="A20" s="25">
        <v>10</v>
      </c>
      <c r="B20" s="25" t="s">
        <v>40</v>
      </c>
      <c r="C20" s="17"/>
      <c r="D20" s="35">
        <v>1</v>
      </c>
      <c r="E20" s="17"/>
      <c r="F20" s="17">
        <f t="shared" si="0"/>
        <v>2</v>
      </c>
      <c r="G20" s="17">
        <v>2</v>
      </c>
      <c r="H20" s="17"/>
      <c r="I20" s="17">
        <v>28</v>
      </c>
      <c r="J20" s="17">
        <v>16</v>
      </c>
      <c r="K20" s="17">
        <v>6</v>
      </c>
      <c r="L20" s="17">
        <v>6</v>
      </c>
      <c r="M20" s="17">
        <v>0</v>
      </c>
      <c r="N20" s="17">
        <v>0</v>
      </c>
      <c r="O20" s="17">
        <v>0</v>
      </c>
      <c r="P20" s="2"/>
    </row>
    <row r="21" spans="1:16" s="32" customFormat="1" ht="12.75">
      <c r="A21" s="25">
        <v>11</v>
      </c>
      <c r="B21" s="25" t="s">
        <v>41</v>
      </c>
      <c r="C21" s="17"/>
      <c r="D21" s="35"/>
      <c r="E21" s="17" t="s">
        <v>81</v>
      </c>
      <c r="F21" s="17">
        <f t="shared" si="0"/>
        <v>0</v>
      </c>
      <c r="G21" s="17">
        <v>0</v>
      </c>
      <c r="H21" s="17">
        <v>0</v>
      </c>
      <c r="I21" s="17">
        <v>30</v>
      </c>
      <c r="J21" s="17">
        <v>0</v>
      </c>
      <c r="K21" s="17">
        <v>15</v>
      </c>
      <c r="L21" s="17">
        <v>0</v>
      </c>
      <c r="M21" s="17">
        <v>0</v>
      </c>
      <c r="N21" s="17">
        <v>15</v>
      </c>
      <c r="O21" s="17">
        <v>0</v>
      </c>
      <c r="P21" s="31"/>
    </row>
    <row r="22" spans="1:16" s="32" customFormat="1" ht="12.75">
      <c r="A22" s="25">
        <v>12</v>
      </c>
      <c r="B22" s="25" t="s">
        <v>42</v>
      </c>
      <c r="C22" s="17">
        <v>1</v>
      </c>
      <c r="D22" s="35">
        <v>1</v>
      </c>
      <c r="E22" s="17"/>
      <c r="F22" s="17">
        <f t="shared" si="0"/>
        <v>2</v>
      </c>
      <c r="G22" s="17">
        <v>2</v>
      </c>
      <c r="H22" s="17"/>
      <c r="I22" s="17">
        <v>20</v>
      </c>
      <c r="J22" s="17">
        <v>10</v>
      </c>
      <c r="K22" s="17">
        <v>10</v>
      </c>
      <c r="L22" s="17">
        <v>0</v>
      </c>
      <c r="M22" s="17">
        <v>0</v>
      </c>
      <c r="N22" s="17">
        <v>0</v>
      </c>
      <c r="O22" s="17">
        <v>0</v>
      </c>
      <c r="P22" s="31"/>
    </row>
    <row r="23" spans="1:16" s="32" customFormat="1" ht="12.75">
      <c r="A23" s="25">
        <v>13</v>
      </c>
      <c r="B23" s="25" t="s">
        <v>43</v>
      </c>
      <c r="C23" s="17"/>
      <c r="D23" s="17">
        <v>1</v>
      </c>
      <c r="E23" s="17"/>
      <c r="F23" s="17">
        <f t="shared" si="0"/>
        <v>2</v>
      </c>
      <c r="G23" s="17">
        <v>2</v>
      </c>
      <c r="H23" s="17"/>
      <c r="I23" s="17">
        <v>29</v>
      </c>
      <c r="J23" s="26">
        <v>14</v>
      </c>
      <c r="K23" s="26">
        <v>6</v>
      </c>
      <c r="L23" s="26">
        <v>9</v>
      </c>
      <c r="M23" s="26">
        <v>0</v>
      </c>
      <c r="N23" s="26">
        <v>0</v>
      </c>
      <c r="O23" s="26">
        <v>0</v>
      </c>
      <c r="P23" s="2"/>
    </row>
    <row r="24" spans="1:16" s="27" customFormat="1" ht="12.75">
      <c r="A24" s="25">
        <v>14</v>
      </c>
      <c r="B24" s="25" t="s">
        <v>67</v>
      </c>
      <c r="C24" s="35"/>
      <c r="D24" s="35" t="s">
        <v>81</v>
      </c>
      <c r="E24" s="35"/>
      <c r="F24" s="17">
        <f t="shared" si="0"/>
        <v>2</v>
      </c>
      <c r="G24" s="35">
        <v>1</v>
      </c>
      <c r="H24" s="35">
        <v>1</v>
      </c>
      <c r="I24" s="35">
        <v>30</v>
      </c>
      <c r="J24" s="26">
        <v>0</v>
      </c>
      <c r="K24" s="26">
        <v>15</v>
      </c>
      <c r="L24" s="26">
        <v>0</v>
      </c>
      <c r="M24" s="26">
        <v>0</v>
      </c>
      <c r="N24" s="26">
        <v>15</v>
      </c>
      <c r="O24" s="26">
        <v>0</v>
      </c>
      <c r="P24" s="3"/>
    </row>
    <row r="25" spans="1:16" s="27" customFormat="1" ht="12.75">
      <c r="A25" s="25">
        <v>15</v>
      </c>
      <c r="B25" s="25" t="s">
        <v>44</v>
      </c>
      <c r="C25" s="35"/>
      <c r="D25" s="35">
        <v>2</v>
      </c>
      <c r="E25" s="35"/>
      <c r="F25" s="17">
        <f t="shared" si="0"/>
        <v>1</v>
      </c>
      <c r="G25" s="35"/>
      <c r="H25" s="35">
        <v>1</v>
      </c>
      <c r="I25" s="35">
        <v>15</v>
      </c>
      <c r="J25" s="17">
        <v>0</v>
      </c>
      <c r="K25" s="17">
        <v>0</v>
      </c>
      <c r="L25" s="17">
        <v>0</v>
      </c>
      <c r="M25" s="17">
        <v>4</v>
      </c>
      <c r="N25" s="17">
        <v>11</v>
      </c>
      <c r="O25" s="17">
        <v>0</v>
      </c>
      <c r="P25" s="25"/>
    </row>
    <row r="26" spans="1:16" s="27" customFormat="1" ht="12.75">
      <c r="A26" s="25"/>
      <c r="B26" s="3"/>
      <c r="C26" s="35"/>
      <c r="D26" s="4"/>
      <c r="E26" s="35"/>
      <c r="F26" s="17"/>
      <c r="G26" s="35"/>
      <c r="H26" s="35"/>
      <c r="I26" s="35"/>
      <c r="J26" s="17"/>
      <c r="K26" s="17"/>
      <c r="L26" s="17"/>
      <c r="M26" s="17"/>
      <c r="N26" s="17"/>
      <c r="O26" s="17"/>
      <c r="P26" s="25"/>
    </row>
    <row r="27" spans="1:16" s="27" customFormat="1" ht="12.75">
      <c r="A27" s="25"/>
      <c r="B27" s="37" t="s">
        <v>23</v>
      </c>
      <c r="C27" s="35"/>
      <c r="D27" s="4"/>
      <c r="E27" s="35"/>
      <c r="F27" s="17"/>
      <c r="G27" s="35"/>
      <c r="H27" s="35"/>
      <c r="I27" s="35"/>
      <c r="J27" s="17"/>
      <c r="K27" s="17"/>
      <c r="L27" s="17"/>
      <c r="M27" s="17"/>
      <c r="N27" s="17"/>
      <c r="O27" s="17"/>
      <c r="P27" s="25"/>
    </row>
    <row r="28" spans="1:16" ht="12.75">
      <c r="A28" s="24">
        <v>16</v>
      </c>
      <c r="B28" s="3" t="s">
        <v>45</v>
      </c>
      <c r="C28" s="35"/>
      <c r="D28" s="4">
        <v>1</v>
      </c>
      <c r="E28" s="35"/>
      <c r="F28" s="17">
        <f t="shared" si="0"/>
        <v>4</v>
      </c>
      <c r="G28" s="35">
        <v>4</v>
      </c>
      <c r="H28" s="35"/>
      <c r="I28" s="35">
        <v>15</v>
      </c>
      <c r="J28" s="17">
        <v>0</v>
      </c>
      <c r="K28" s="17">
        <v>7</v>
      </c>
      <c r="L28" s="17">
        <v>8</v>
      </c>
      <c r="M28" s="17">
        <v>0</v>
      </c>
      <c r="N28" s="17">
        <v>0</v>
      </c>
      <c r="O28" s="17">
        <v>0</v>
      </c>
      <c r="P28" s="2"/>
    </row>
    <row r="29" spans="1:16" ht="12.75">
      <c r="A29" s="24">
        <v>17</v>
      </c>
      <c r="B29" s="24" t="s">
        <v>46</v>
      </c>
      <c r="C29" s="7">
        <v>2</v>
      </c>
      <c r="D29" s="8">
        <v>2</v>
      </c>
      <c r="E29" s="7"/>
      <c r="F29" s="17">
        <f t="shared" si="0"/>
        <v>4</v>
      </c>
      <c r="G29" s="7"/>
      <c r="H29" s="7">
        <v>4</v>
      </c>
      <c r="I29" s="7">
        <v>45</v>
      </c>
      <c r="J29" s="5">
        <v>0</v>
      </c>
      <c r="K29" s="5">
        <v>0</v>
      </c>
      <c r="L29" s="5">
        <v>0</v>
      </c>
      <c r="M29" s="5">
        <v>30</v>
      </c>
      <c r="N29" s="5">
        <v>15</v>
      </c>
      <c r="O29" s="5">
        <v>0</v>
      </c>
      <c r="P29" s="6"/>
    </row>
    <row r="30" spans="1:16" s="1" customFormat="1" ht="12.75">
      <c r="A30" s="3">
        <v>18</v>
      </c>
      <c r="B30" s="3" t="s">
        <v>47</v>
      </c>
      <c r="C30" s="2"/>
      <c r="D30" s="2">
        <v>2</v>
      </c>
      <c r="E30" s="2"/>
      <c r="F30" s="17">
        <f t="shared" si="0"/>
        <v>2</v>
      </c>
      <c r="G30" s="2"/>
      <c r="H30" s="2">
        <v>2</v>
      </c>
      <c r="I30" s="2">
        <v>10</v>
      </c>
      <c r="J30" s="2">
        <v>0</v>
      </c>
      <c r="K30" s="2">
        <v>0</v>
      </c>
      <c r="L30" s="2">
        <v>0</v>
      </c>
      <c r="M30" s="2">
        <v>10</v>
      </c>
      <c r="N30" s="2">
        <v>0</v>
      </c>
      <c r="O30" s="2">
        <v>0</v>
      </c>
      <c r="P30" s="3"/>
    </row>
    <row r="31" spans="1:16" s="13" customFormat="1" ht="12.75">
      <c r="A31" s="11"/>
      <c r="B31" s="11" t="s">
        <v>11</v>
      </c>
      <c r="C31" s="12">
        <f>COUNT(C11:C30)</f>
        <v>7</v>
      </c>
      <c r="D31" s="11"/>
      <c r="E31" s="11"/>
      <c r="F31" s="12">
        <f aca="true" t="shared" si="1" ref="F31:O31">SUM(F11:F30)</f>
        <v>60</v>
      </c>
      <c r="G31" s="12">
        <f t="shared" si="1"/>
        <v>30</v>
      </c>
      <c r="H31" s="12">
        <f t="shared" si="1"/>
        <v>30</v>
      </c>
      <c r="I31" s="12">
        <f t="shared" si="1"/>
        <v>498</v>
      </c>
      <c r="J31" s="12">
        <f t="shared" si="1"/>
        <v>111</v>
      </c>
      <c r="K31" s="12">
        <f t="shared" si="1"/>
        <v>96</v>
      </c>
      <c r="L31" s="12">
        <f t="shared" si="1"/>
        <v>45</v>
      </c>
      <c r="M31" s="12">
        <f t="shared" si="1"/>
        <v>143</v>
      </c>
      <c r="N31" s="12">
        <f t="shared" si="1"/>
        <v>92</v>
      </c>
      <c r="O31" s="12">
        <f t="shared" si="1"/>
        <v>11</v>
      </c>
      <c r="P31" s="11"/>
    </row>
    <row r="32" spans="1:16" s="13" customFormat="1" ht="12.75">
      <c r="A32" s="14"/>
      <c r="B32" s="18" t="s">
        <v>21</v>
      </c>
      <c r="C32" s="19"/>
      <c r="D32" s="19"/>
      <c r="E32" s="19"/>
      <c r="F32" s="19"/>
      <c r="G32" s="19"/>
      <c r="H32" s="19"/>
      <c r="J32" s="115">
        <f>SUM(J31:L31)</f>
        <v>252</v>
      </c>
      <c r="K32" s="115"/>
      <c r="L32" s="115"/>
      <c r="M32" s="115">
        <f>SUM(M31:O31)</f>
        <v>246</v>
      </c>
      <c r="N32" s="115"/>
      <c r="O32" s="115"/>
      <c r="P32" s="14"/>
    </row>
    <row r="33" spans="1:16" s="13" customFormat="1" ht="12.75">
      <c r="A33" s="14"/>
      <c r="B33" s="64" t="s">
        <v>95</v>
      </c>
      <c r="C33" s="63"/>
      <c r="D33" s="63"/>
      <c r="E33" s="63"/>
      <c r="F33" s="27">
        <f>SUM(F11:F25)</f>
        <v>50</v>
      </c>
      <c r="G33" s="27">
        <f>SUM(G11:G25)</f>
        <v>26</v>
      </c>
      <c r="H33" s="27">
        <f>SUM(H11:H25)</f>
        <v>24</v>
      </c>
      <c r="I33" s="57"/>
      <c r="J33" s="57"/>
      <c r="K33" s="41"/>
      <c r="L33" s="41"/>
      <c r="M33" s="41"/>
      <c r="N33" s="41"/>
      <c r="O33" s="41"/>
      <c r="P33" s="14"/>
    </row>
    <row r="34" spans="1:16" s="13" customFormat="1" ht="12.75">
      <c r="A34" s="14"/>
      <c r="B34" s="64" t="s">
        <v>96</v>
      </c>
      <c r="C34" s="63"/>
      <c r="D34" s="63"/>
      <c r="E34" s="63"/>
      <c r="F34" s="27">
        <f>SUM(F28:F30)</f>
        <v>10</v>
      </c>
      <c r="G34" s="27">
        <f>SUM(G28:G30)</f>
        <v>4</v>
      </c>
      <c r="H34" s="27">
        <f>SUM(H28:H30)</f>
        <v>6</v>
      </c>
      <c r="I34" s="57"/>
      <c r="J34" s="57"/>
      <c r="K34" s="41"/>
      <c r="L34" s="1"/>
      <c r="M34" s="1"/>
      <c r="N34" s="1"/>
      <c r="O34" s="41"/>
      <c r="P34" s="14"/>
    </row>
    <row r="35" spans="1:16" s="13" customFormat="1" ht="12.75">
      <c r="A35" s="14"/>
      <c r="B35" s="58"/>
      <c r="C35" s="63"/>
      <c r="D35" s="63"/>
      <c r="E35" s="63"/>
      <c r="F35" s="59"/>
      <c r="G35" s="59"/>
      <c r="H35" s="59"/>
      <c r="I35" s="57"/>
      <c r="J35" s="57"/>
      <c r="K35" s="41"/>
      <c r="L35" s="1"/>
      <c r="M35" s="1"/>
      <c r="N35" s="1"/>
      <c r="O35" s="41"/>
      <c r="P35" s="14"/>
    </row>
    <row r="36" spans="1:16" s="13" customFormat="1" ht="12.75">
      <c r="A36" s="14"/>
      <c r="B36" s="116"/>
      <c r="C36" s="117"/>
      <c r="D36" s="117"/>
      <c r="E36" s="117"/>
      <c r="F36" s="1"/>
      <c r="G36" s="1"/>
      <c r="H36" s="1"/>
      <c r="I36" s="59"/>
      <c r="J36" s="59"/>
      <c r="K36" s="41"/>
      <c r="L36" s="41"/>
      <c r="M36" s="41"/>
      <c r="N36" s="41"/>
      <c r="O36" s="41"/>
      <c r="P36" s="14"/>
    </row>
    <row r="37" spans="1:16" s="13" customFormat="1" ht="12.75">
      <c r="A37" s="14"/>
      <c r="B37" s="42"/>
      <c r="C37" s="44"/>
      <c r="D37" s="44"/>
      <c r="E37" s="44"/>
      <c r="F37"/>
      <c r="G37"/>
      <c r="H37"/>
      <c r="I37"/>
      <c r="J37"/>
      <c r="K37"/>
      <c r="L37"/>
      <c r="M37"/>
      <c r="N37"/>
      <c r="O37"/>
      <c r="P37" s="14"/>
    </row>
    <row r="38" spans="2:16" s="1" customFormat="1" ht="12.75">
      <c r="B38" s="82" t="s">
        <v>108</v>
      </c>
      <c r="C38" s="83"/>
      <c r="D38" s="83"/>
      <c r="E38" s="83"/>
      <c r="F38" s="83">
        <f>SUM(F11:F16)</f>
        <v>27</v>
      </c>
      <c r="G38" s="83">
        <f aca="true" t="shared" si="2" ref="G38:O38">SUM(G11:G16)</f>
        <v>15</v>
      </c>
      <c r="H38" s="83">
        <f t="shared" si="2"/>
        <v>12</v>
      </c>
      <c r="I38" s="83">
        <f t="shared" si="2"/>
        <v>186</v>
      </c>
      <c r="J38" s="83">
        <f t="shared" si="2"/>
        <v>41</v>
      </c>
      <c r="K38" s="83">
        <f t="shared" si="2"/>
        <v>37</v>
      </c>
      <c r="L38" s="83">
        <f t="shared" si="2"/>
        <v>22</v>
      </c>
      <c r="M38" s="83">
        <f t="shared" si="2"/>
        <v>69</v>
      </c>
      <c r="N38" s="83">
        <f t="shared" si="2"/>
        <v>6</v>
      </c>
      <c r="O38" s="83">
        <f t="shared" si="2"/>
        <v>11</v>
      </c>
      <c r="P38" s="84"/>
    </row>
    <row r="39" spans="2:15" ht="12.7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2:15" s="33" customFormat="1" ht="12.75">
      <c r="B40" s="36"/>
      <c r="C40"/>
      <c r="D40"/>
      <c r="E40"/>
      <c r="F40"/>
      <c r="G40"/>
      <c r="H40"/>
      <c r="I40"/>
      <c r="J40"/>
      <c r="K40"/>
      <c r="L40"/>
      <c r="M40"/>
      <c r="N40"/>
      <c r="O40"/>
    </row>
    <row r="41" s="23" customFormat="1" ht="12.75"/>
    <row r="43" ht="12.75">
      <c r="B43" s="36"/>
    </row>
    <row r="44" spans="2:15" ht="12.75">
      <c r="B44" s="15" t="s">
        <v>107</v>
      </c>
      <c r="D44" s="15"/>
      <c r="E44" s="20" t="s">
        <v>14</v>
      </c>
      <c r="F44" s="20" t="s">
        <v>0</v>
      </c>
      <c r="G44" s="20"/>
      <c r="H44" s="20"/>
      <c r="I44" s="20"/>
      <c r="J44" s="15"/>
      <c r="K44" s="15"/>
      <c r="L44" s="15"/>
      <c r="M44" s="15"/>
      <c r="N44" s="15"/>
      <c r="O44" s="15"/>
    </row>
    <row r="45" spans="2:15" ht="12.75">
      <c r="B45" t="s">
        <v>114</v>
      </c>
      <c r="D45" s="16"/>
      <c r="E45" s="45">
        <f>I45/I48</f>
        <v>0.5562913907284768</v>
      </c>
      <c r="F45" s="20" t="s">
        <v>15</v>
      </c>
      <c r="G45" s="20"/>
      <c r="H45" s="20"/>
      <c r="I45" s="20">
        <f>J68+M68</f>
        <v>168</v>
      </c>
      <c r="J45" s="15"/>
      <c r="K45" s="15"/>
      <c r="L45" s="15"/>
      <c r="M45" s="15"/>
      <c r="N45" s="15"/>
      <c r="O45" s="15"/>
    </row>
    <row r="46" spans="2:15" ht="12.75">
      <c r="B46" t="s">
        <v>66</v>
      </c>
      <c r="D46" s="16"/>
      <c r="E46" s="45">
        <f>I46/I48</f>
        <v>0.41721854304635764</v>
      </c>
      <c r="F46" s="20" t="s">
        <v>16</v>
      </c>
      <c r="G46" s="20"/>
      <c r="H46" s="20"/>
      <c r="I46" s="20">
        <f>K68+N68</f>
        <v>126</v>
      </c>
      <c r="J46" s="15"/>
      <c r="K46" s="15"/>
      <c r="L46" s="15"/>
      <c r="M46" s="15"/>
      <c r="N46" s="15"/>
      <c r="O46" s="15"/>
    </row>
    <row r="47" spans="2:15" ht="12.75">
      <c r="B47" t="s">
        <v>52</v>
      </c>
      <c r="D47" s="16"/>
      <c r="E47" s="45">
        <f>I47/I48</f>
        <v>0.026490066225165563</v>
      </c>
      <c r="F47" s="20" t="s">
        <v>17</v>
      </c>
      <c r="G47" s="20"/>
      <c r="H47" s="20"/>
      <c r="I47" s="20">
        <f>L68+O68</f>
        <v>8</v>
      </c>
      <c r="J47" s="15"/>
      <c r="K47" s="15"/>
      <c r="L47" s="15"/>
      <c r="M47" s="15"/>
      <c r="N47" s="15"/>
      <c r="O47" s="15"/>
    </row>
    <row r="48" spans="2:15" ht="12.75">
      <c r="B48" t="s">
        <v>27</v>
      </c>
      <c r="D48" s="15"/>
      <c r="E48" s="45">
        <f>SUM(E45:E47)</f>
        <v>1</v>
      </c>
      <c r="F48" s="20" t="s">
        <v>2</v>
      </c>
      <c r="G48" s="20"/>
      <c r="H48" s="20"/>
      <c r="I48" s="20">
        <f>SUM(I45:I47)</f>
        <v>302</v>
      </c>
      <c r="J48" s="15"/>
      <c r="K48" s="15"/>
      <c r="L48" s="15"/>
      <c r="M48" s="15"/>
      <c r="N48" s="15"/>
      <c r="O48" s="15"/>
    </row>
    <row r="49" ht="12.75">
      <c r="B49" t="s">
        <v>28</v>
      </c>
    </row>
    <row r="50" spans="1:16" ht="12.75">
      <c r="A50" s="98" t="s">
        <v>12</v>
      </c>
      <c r="B50" s="100" t="s">
        <v>3</v>
      </c>
      <c r="C50" s="100" t="s">
        <v>89</v>
      </c>
      <c r="D50" s="100"/>
      <c r="E50" s="100"/>
      <c r="F50" s="120" t="s">
        <v>4</v>
      </c>
      <c r="G50" s="121"/>
      <c r="H50" s="122"/>
      <c r="I50" s="99" t="s">
        <v>5</v>
      </c>
      <c r="J50" s="113"/>
      <c r="K50" s="113"/>
      <c r="L50" s="113"/>
      <c r="M50" s="113"/>
      <c r="N50" s="113"/>
      <c r="O50" s="114"/>
      <c r="P50" s="101" t="s">
        <v>6</v>
      </c>
    </row>
    <row r="51" spans="1:16" ht="12.75">
      <c r="A51" s="98"/>
      <c r="B51" s="111"/>
      <c r="C51" s="104" t="s">
        <v>7</v>
      </c>
      <c r="D51" s="109" t="s">
        <v>90</v>
      </c>
      <c r="E51" s="109" t="s">
        <v>91</v>
      </c>
      <c r="F51" s="104" t="s">
        <v>22</v>
      </c>
      <c r="G51" s="104" t="s">
        <v>97</v>
      </c>
      <c r="H51" s="104" t="s">
        <v>98</v>
      </c>
      <c r="I51" s="109" t="s">
        <v>94</v>
      </c>
      <c r="J51" s="106" t="s">
        <v>97</v>
      </c>
      <c r="K51" s="107"/>
      <c r="L51" s="108"/>
      <c r="M51" s="106" t="s">
        <v>98</v>
      </c>
      <c r="N51" s="107"/>
      <c r="O51" s="108"/>
      <c r="P51" s="102"/>
    </row>
    <row r="52" spans="1:16" ht="12.75">
      <c r="A52" s="98"/>
      <c r="B52" s="112"/>
      <c r="C52" s="105"/>
      <c r="D52" s="110"/>
      <c r="E52" s="110"/>
      <c r="F52" s="105"/>
      <c r="G52" s="105"/>
      <c r="H52" s="105"/>
      <c r="I52" s="110"/>
      <c r="J52" s="54" t="s">
        <v>8</v>
      </c>
      <c r="K52" s="55" t="s">
        <v>9</v>
      </c>
      <c r="L52" s="55" t="s">
        <v>10</v>
      </c>
      <c r="M52" s="55" t="s">
        <v>8</v>
      </c>
      <c r="N52" s="55" t="s">
        <v>9</v>
      </c>
      <c r="O52" s="55" t="s">
        <v>10</v>
      </c>
      <c r="P52" s="103"/>
    </row>
    <row r="53" spans="1:16" ht="12.75">
      <c r="A53" s="96">
        <v>1</v>
      </c>
      <c r="B53" s="96" t="s">
        <v>53</v>
      </c>
      <c r="C53" s="92">
        <v>3</v>
      </c>
      <c r="D53" s="92">
        <v>3</v>
      </c>
      <c r="E53" s="92"/>
      <c r="F53" s="94">
        <f>G53+H53</f>
        <v>7</v>
      </c>
      <c r="G53" s="92">
        <v>7</v>
      </c>
      <c r="H53" s="92"/>
      <c r="I53" s="92">
        <v>30</v>
      </c>
      <c r="J53" s="94">
        <v>15</v>
      </c>
      <c r="K53" s="94">
        <v>15</v>
      </c>
      <c r="L53" s="94">
        <v>0</v>
      </c>
      <c r="M53" s="94">
        <v>0</v>
      </c>
      <c r="N53" s="94">
        <v>0</v>
      </c>
      <c r="O53" s="94">
        <v>0</v>
      </c>
      <c r="P53" s="28"/>
    </row>
    <row r="54" spans="1:16" ht="12.75">
      <c r="A54" s="25">
        <v>2</v>
      </c>
      <c r="B54" s="97" t="s">
        <v>54</v>
      </c>
      <c r="C54" s="35">
        <v>4</v>
      </c>
      <c r="D54" s="35">
        <v>4</v>
      </c>
      <c r="E54" s="35"/>
      <c r="F54" s="17">
        <f aca="true" t="shared" si="3" ref="F54:F61">G54+H54</f>
        <v>7</v>
      </c>
      <c r="G54" s="35"/>
      <c r="H54" s="35">
        <v>7</v>
      </c>
      <c r="I54" s="35">
        <v>30</v>
      </c>
      <c r="J54" s="17">
        <v>0</v>
      </c>
      <c r="K54" s="17">
        <v>0</v>
      </c>
      <c r="L54" s="17">
        <v>0</v>
      </c>
      <c r="M54" s="17">
        <v>15</v>
      </c>
      <c r="N54" s="17">
        <v>15</v>
      </c>
      <c r="O54" s="17">
        <v>0</v>
      </c>
      <c r="P54" s="21"/>
    </row>
    <row r="55" spans="1:16" ht="12.75">
      <c r="A55" s="25">
        <v>3</v>
      </c>
      <c r="B55" s="25" t="s">
        <v>116</v>
      </c>
      <c r="C55" s="35"/>
      <c r="D55" s="35"/>
      <c r="E55" s="35">
        <v>3</v>
      </c>
      <c r="F55" s="17">
        <f t="shared" si="3"/>
        <v>7</v>
      </c>
      <c r="G55" s="35">
        <v>7</v>
      </c>
      <c r="H55" s="35"/>
      <c r="I55" s="35">
        <v>15</v>
      </c>
      <c r="J55" s="17">
        <v>0</v>
      </c>
      <c r="K55" s="17">
        <v>15</v>
      </c>
      <c r="L55" s="17">
        <v>0</v>
      </c>
      <c r="M55" s="17">
        <v>0</v>
      </c>
      <c r="N55" s="17">
        <v>0</v>
      </c>
      <c r="O55" s="17">
        <v>0</v>
      </c>
      <c r="P55" s="3"/>
    </row>
    <row r="56" spans="1:16" ht="12.75">
      <c r="A56" s="25">
        <v>4</v>
      </c>
      <c r="B56" s="25" t="s">
        <v>117</v>
      </c>
      <c r="C56" s="35"/>
      <c r="D56" s="35"/>
      <c r="E56" s="35">
        <v>4</v>
      </c>
      <c r="F56" s="17">
        <f t="shared" si="3"/>
        <v>13</v>
      </c>
      <c r="G56" s="35"/>
      <c r="H56" s="35">
        <v>13</v>
      </c>
      <c r="I56" s="35">
        <v>30</v>
      </c>
      <c r="J56" s="17">
        <v>0</v>
      </c>
      <c r="K56" s="17">
        <v>0</v>
      </c>
      <c r="L56" s="17">
        <v>0</v>
      </c>
      <c r="M56" s="17">
        <v>0</v>
      </c>
      <c r="N56" s="17">
        <v>30</v>
      </c>
      <c r="O56" s="17">
        <v>0</v>
      </c>
      <c r="P56" s="3"/>
    </row>
    <row r="57" spans="1:16" ht="12.75">
      <c r="A57" s="25">
        <v>5</v>
      </c>
      <c r="B57" s="25" t="s">
        <v>55</v>
      </c>
      <c r="C57" s="17"/>
      <c r="D57" s="35">
        <v>3</v>
      </c>
      <c r="E57" s="17"/>
      <c r="F57" s="17">
        <f t="shared" si="3"/>
        <v>2</v>
      </c>
      <c r="G57" s="17">
        <v>2</v>
      </c>
      <c r="H57" s="17"/>
      <c r="I57" s="17">
        <v>15</v>
      </c>
      <c r="J57" s="17">
        <v>0</v>
      </c>
      <c r="K57" s="17">
        <v>15</v>
      </c>
      <c r="L57" s="17">
        <v>0</v>
      </c>
      <c r="M57" s="17">
        <v>0</v>
      </c>
      <c r="N57" s="17">
        <v>0</v>
      </c>
      <c r="O57" s="17">
        <v>0</v>
      </c>
      <c r="P57" s="25"/>
    </row>
    <row r="58" spans="1:16" ht="12.75">
      <c r="A58" s="25">
        <v>6</v>
      </c>
      <c r="B58" s="3" t="s">
        <v>19</v>
      </c>
      <c r="C58" s="2"/>
      <c r="D58" s="2" t="s">
        <v>82</v>
      </c>
      <c r="E58" s="2"/>
      <c r="F58" s="29">
        <f t="shared" si="3"/>
        <v>2</v>
      </c>
      <c r="G58" s="2">
        <v>1</v>
      </c>
      <c r="H58" s="2">
        <v>1</v>
      </c>
      <c r="I58" s="2">
        <v>30</v>
      </c>
      <c r="J58" s="5">
        <v>15</v>
      </c>
      <c r="K58" s="5">
        <v>0</v>
      </c>
      <c r="L58" s="5">
        <v>0</v>
      </c>
      <c r="M58" s="5">
        <v>15</v>
      </c>
      <c r="N58" s="5">
        <v>0</v>
      </c>
      <c r="O58" s="5">
        <v>0</v>
      </c>
      <c r="P58" s="3"/>
    </row>
    <row r="59" spans="1:16" ht="12.75">
      <c r="A59" s="25">
        <v>7</v>
      </c>
      <c r="B59" s="3" t="s">
        <v>56</v>
      </c>
      <c r="C59" s="2"/>
      <c r="D59" s="4">
        <v>3</v>
      </c>
      <c r="E59" s="2"/>
      <c r="F59" s="29">
        <f t="shared" si="3"/>
        <v>3</v>
      </c>
      <c r="G59" s="2">
        <v>3</v>
      </c>
      <c r="H59" s="2"/>
      <c r="I59" s="2">
        <v>30</v>
      </c>
      <c r="J59" s="2">
        <v>15</v>
      </c>
      <c r="K59" s="2">
        <v>15</v>
      </c>
      <c r="L59" s="2">
        <v>0</v>
      </c>
      <c r="M59" s="2">
        <v>0</v>
      </c>
      <c r="N59" s="2">
        <v>0</v>
      </c>
      <c r="O59" s="2">
        <v>0</v>
      </c>
      <c r="P59" s="25"/>
    </row>
    <row r="60" spans="1:16" ht="12.75">
      <c r="A60" s="25">
        <v>8</v>
      </c>
      <c r="B60" s="6" t="s">
        <v>57</v>
      </c>
      <c r="C60" s="7"/>
      <c r="D60" s="8">
        <v>3</v>
      </c>
      <c r="E60" s="7"/>
      <c r="F60" s="29">
        <f t="shared" si="3"/>
        <v>4</v>
      </c>
      <c r="G60" s="2">
        <v>4</v>
      </c>
      <c r="H60" s="2"/>
      <c r="I60" s="2">
        <v>22</v>
      </c>
      <c r="J60" s="2">
        <v>8</v>
      </c>
      <c r="K60" s="2">
        <v>6</v>
      </c>
      <c r="L60" s="2">
        <v>8</v>
      </c>
      <c r="M60" s="2">
        <v>0</v>
      </c>
      <c r="N60" s="2">
        <v>0</v>
      </c>
      <c r="O60" s="2">
        <v>0</v>
      </c>
      <c r="P60" s="2"/>
    </row>
    <row r="61" spans="1:16" ht="12.75">
      <c r="A61" s="25">
        <v>9</v>
      </c>
      <c r="B61" s="6" t="s">
        <v>58</v>
      </c>
      <c r="C61" s="7">
        <v>4</v>
      </c>
      <c r="D61" s="8">
        <v>4</v>
      </c>
      <c r="E61" s="7"/>
      <c r="F61" s="29">
        <f t="shared" si="3"/>
        <v>3</v>
      </c>
      <c r="G61" s="7"/>
      <c r="H61" s="7">
        <v>3</v>
      </c>
      <c r="I61" s="7">
        <v>25</v>
      </c>
      <c r="J61" s="5">
        <v>0</v>
      </c>
      <c r="K61" s="5">
        <v>0</v>
      </c>
      <c r="L61" s="5">
        <v>0</v>
      </c>
      <c r="M61" s="5">
        <v>10</v>
      </c>
      <c r="N61" s="5">
        <v>15</v>
      </c>
      <c r="O61" s="5">
        <v>0</v>
      </c>
      <c r="P61" s="25"/>
    </row>
    <row r="62" spans="1:16" ht="12.75">
      <c r="A62" s="25"/>
      <c r="B62" s="25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25"/>
    </row>
    <row r="63" spans="1:16" ht="12.75">
      <c r="A63" s="3"/>
      <c r="B63" s="37" t="s">
        <v>23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</row>
    <row r="64" spans="1:16" ht="12.75">
      <c r="A64" s="3">
        <v>10</v>
      </c>
      <c r="B64" s="3" t="s">
        <v>84</v>
      </c>
      <c r="C64" s="2">
        <v>3</v>
      </c>
      <c r="D64" s="2"/>
      <c r="E64" s="2"/>
      <c r="F64" s="17">
        <f>G64+H64</f>
        <v>4</v>
      </c>
      <c r="G64" s="2">
        <v>4</v>
      </c>
      <c r="H64" s="2"/>
      <c r="I64" s="2">
        <v>30</v>
      </c>
      <c r="J64" s="2">
        <v>30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3"/>
    </row>
    <row r="65" spans="1:16" ht="12.75">
      <c r="A65" s="3">
        <v>11</v>
      </c>
      <c r="B65" s="62" t="s">
        <v>86</v>
      </c>
      <c r="C65" s="2">
        <v>3</v>
      </c>
      <c r="D65" s="2"/>
      <c r="E65" s="2"/>
      <c r="F65" s="17">
        <f>G65+H65</f>
        <v>2</v>
      </c>
      <c r="G65" s="2">
        <v>2</v>
      </c>
      <c r="H65" s="2"/>
      <c r="I65" s="2">
        <v>15</v>
      </c>
      <c r="J65" s="2">
        <v>15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3"/>
    </row>
    <row r="66" spans="1:16" ht="12.75">
      <c r="A66" s="3">
        <v>12</v>
      </c>
      <c r="B66" s="3" t="s">
        <v>85</v>
      </c>
      <c r="C66" s="4"/>
      <c r="D66" s="4">
        <v>4</v>
      </c>
      <c r="E66" s="4"/>
      <c r="F66" s="17">
        <f>G66+H66</f>
        <v>3</v>
      </c>
      <c r="G66" s="4"/>
      <c r="H66" s="4">
        <v>3</v>
      </c>
      <c r="I66" s="4">
        <v>15</v>
      </c>
      <c r="J66" s="2">
        <v>0</v>
      </c>
      <c r="K66" s="2">
        <v>0</v>
      </c>
      <c r="L66" s="2">
        <v>0</v>
      </c>
      <c r="M66" s="2">
        <v>15</v>
      </c>
      <c r="N66" s="2">
        <v>0</v>
      </c>
      <c r="O66" s="2">
        <v>0</v>
      </c>
      <c r="P66" s="3"/>
    </row>
    <row r="67" spans="1:16" ht="12.75">
      <c r="A67" s="3">
        <v>13</v>
      </c>
      <c r="B67" s="3" t="s">
        <v>59</v>
      </c>
      <c r="C67" s="4"/>
      <c r="D67" s="4">
        <v>4</v>
      </c>
      <c r="E67" s="4"/>
      <c r="F67" s="17">
        <f>G67+H67</f>
        <v>3</v>
      </c>
      <c r="G67" s="4"/>
      <c r="H67" s="4">
        <v>3</v>
      </c>
      <c r="I67" s="4">
        <v>15</v>
      </c>
      <c r="J67" s="2">
        <v>0</v>
      </c>
      <c r="K67" s="2">
        <v>0</v>
      </c>
      <c r="L67" s="2">
        <v>0</v>
      </c>
      <c r="M67" s="2">
        <v>15</v>
      </c>
      <c r="N67" s="2">
        <v>0</v>
      </c>
      <c r="O67" s="2">
        <v>0</v>
      </c>
      <c r="P67" s="3"/>
    </row>
    <row r="68" spans="1:16" ht="12.75">
      <c r="A68" s="11"/>
      <c r="B68" s="11" t="s">
        <v>11</v>
      </c>
      <c r="C68" s="12">
        <f>COUNT(C53:C67)</f>
        <v>5</v>
      </c>
      <c r="D68" s="11"/>
      <c r="E68" s="11"/>
      <c r="F68" s="12">
        <f aca="true" t="shared" si="4" ref="F68:O68">SUM(F53:F67)</f>
        <v>60</v>
      </c>
      <c r="G68" s="12">
        <f t="shared" si="4"/>
        <v>30</v>
      </c>
      <c r="H68" s="12">
        <f t="shared" si="4"/>
        <v>30</v>
      </c>
      <c r="I68" s="12">
        <f t="shared" si="4"/>
        <v>302</v>
      </c>
      <c r="J68" s="12">
        <f t="shared" si="4"/>
        <v>98</v>
      </c>
      <c r="K68" s="12">
        <f t="shared" si="4"/>
        <v>66</v>
      </c>
      <c r="L68" s="12">
        <f t="shared" si="4"/>
        <v>8</v>
      </c>
      <c r="M68" s="12">
        <f t="shared" si="4"/>
        <v>70</v>
      </c>
      <c r="N68" s="12">
        <f t="shared" si="4"/>
        <v>60</v>
      </c>
      <c r="O68" s="12">
        <f t="shared" si="4"/>
        <v>0</v>
      </c>
      <c r="P68" s="11"/>
    </row>
    <row r="69" spans="1:16" ht="12.75">
      <c r="A69" s="14"/>
      <c r="B69" t="s">
        <v>65</v>
      </c>
      <c r="C69" s="56"/>
      <c r="D69" s="14"/>
      <c r="E69" s="14"/>
      <c r="F69" s="56"/>
      <c r="G69" s="56"/>
      <c r="H69" s="56"/>
      <c r="I69" s="56"/>
      <c r="J69" s="65"/>
      <c r="K69" s="65"/>
      <c r="L69" s="65"/>
      <c r="M69" s="65"/>
      <c r="N69" s="65"/>
      <c r="O69" s="65"/>
      <c r="P69" s="14"/>
    </row>
    <row r="70" spans="1:16" ht="12.75">
      <c r="A70" s="15"/>
      <c r="B70" s="15" t="s">
        <v>21</v>
      </c>
      <c r="C70" s="15"/>
      <c r="D70" s="15"/>
      <c r="E70" s="15"/>
      <c r="F70" s="15"/>
      <c r="G70" s="15"/>
      <c r="H70" s="15"/>
      <c r="I70" s="15"/>
      <c r="J70" s="119">
        <f>SUM(J68:L68)</f>
        <v>172</v>
      </c>
      <c r="K70" s="119"/>
      <c r="L70" s="119"/>
      <c r="M70" s="119">
        <f>SUM(M68:O68)</f>
        <v>130</v>
      </c>
      <c r="N70" s="119"/>
      <c r="O70" s="119"/>
      <c r="P70" s="14"/>
    </row>
    <row r="71" spans="1:16" ht="12.75">
      <c r="A71" s="15"/>
      <c r="B71" s="64" t="s">
        <v>95</v>
      </c>
      <c r="C71" s="63"/>
      <c r="D71" s="63"/>
      <c r="E71" s="63"/>
      <c r="F71" s="27">
        <f>SUM(F53:F61)</f>
        <v>48</v>
      </c>
      <c r="G71" s="27">
        <f>SUM(G53:G61)</f>
        <v>24</v>
      </c>
      <c r="H71" s="27">
        <f>SUM(H53:H61)</f>
        <v>24</v>
      </c>
      <c r="I71" s="15"/>
      <c r="J71" s="38"/>
      <c r="K71" s="38"/>
      <c r="L71" s="38"/>
      <c r="M71" s="38"/>
      <c r="N71" s="38"/>
      <c r="O71" s="38"/>
      <c r="P71" s="14"/>
    </row>
    <row r="72" spans="1:16" ht="12.75">
      <c r="A72" s="15"/>
      <c r="B72" s="64" t="s">
        <v>96</v>
      </c>
      <c r="C72" s="63"/>
      <c r="D72" s="63"/>
      <c r="E72" s="63"/>
      <c r="F72" s="27">
        <f>SUM(F64:F67)</f>
        <v>12</v>
      </c>
      <c r="G72" s="27">
        <f>SUM(G64:G67)</f>
        <v>6</v>
      </c>
      <c r="H72" s="27">
        <f>SUM(H64:H67)</f>
        <v>6</v>
      </c>
      <c r="I72" s="57"/>
      <c r="J72" s="57"/>
      <c r="K72" s="38"/>
      <c r="L72" s="38"/>
      <c r="M72" s="38"/>
      <c r="N72" s="38"/>
      <c r="O72" s="38"/>
      <c r="P72" s="14"/>
    </row>
    <row r="73" spans="1:16" ht="12.75">
      <c r="A73" s="15"/>
      <c r="I73" s="57"/>
      <c r="J73" s="57"/>
      <c r="K73" s="38"/>
      <c r="L73" s="38"/>
      <c r="M73" s="38"/>
      <c r="N73" s="38"/>
      <c r="O73" s="38"/>
      <c r="P73" s="14"/>
    </row>
    <row r="74" spans="1:16" ht="12.75">
      <c r="A74" s="15"/>
      <c r="B74" s="116"/>
      <c r="C74" s="118"/>
      <c r="D74" s="118"/>
      <c r="E74" s="118"/>
      <c r="P74" s="14"/>
    </row>
    <row r="75" spans="1:16" ht="12.75">
      <c r="A75" s="15"/>
      <c r="B75" s="82" t="s">
        <v>108</v>
      </c>
      <c r="C75" s="83"/>
      <c r="D75" s="83"/>
      <c r="E75" s="83"/>
      <c r="F75" s="83">
        <f>SUM(F53:F53)</f>
        <v>7</v>
      </c>
      <c r="G75" s="83">
        <f aca="true" t="shared" si="5" ref="G75:O75">SUM(G53:G53)</f>
        <v>7</v>
      </c>
      <c r="H75" s="83">
        <f t="shared" si="5"/>
        <v>0</v>
      </c>
      <c r="I75" s="83">
        <f t="shared" si="5"/>
        <v>30</v>
      </c>
      <c r="J75" s="83">
        <f t="shared" si="5"/>
        <v>15</v>
      </c>
      <c r="K75" s="83">
        <f t="shared" si="5"/>
        <v>15</v>
      </c>
      <c r="L75" s="83">
        <f t="shared" si="5"/>
        <v>0</v>
      </c>
      <c r="M75" s="83">
        <f t="shared" si="5"/>
        <v>0</v>
      </c>
      <c r="N75" s="83">
        <f t="shared" si="5"/>
        <v>0</v>
      </c>
      <c r="O75" s="83">
        <f t="shared" si="5"/>
        <v>0</v>
      </c>
      <c r="P75" s="1"/>
    </row>
    <row r="76" spans="1:16" ht="12.75">
      <c r="A76" s="15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14"/>
    </row>
    <row r="77" spans="1:16" ht="12.75">
      <c r="A77" s="15"/>
      <c r="P77" s="14"/>
    </row>
    <row r="78" spans="1:16" ht="12.75">
      <c r="A78" s="15"/>
      <c r="B78" s="56"/>
      <c r="C78" s="63"/>
      <c r="D78" s="63"/>
      <c r="E78" s="63"/>
      <c r="F78" s="56"/>
      <c r="G78" s="56"/>
      <c r="H78" s="56"/>
      <c r="I78" s="57"/>
      <c r="J78" s="57"/>
      <c r="K78" s="38"/>
      <c r="L78" s="38"/>
      <c r="M78" s="38"/>
      <c r="N78" s="38"/>
      <c r="O78" s="38"/>
      <c r="P78" s="14"/>
    </row>
    <row r="79" spans="1:16" ht="12.75">
      <c r="A79" s="15"/>
      <c r="B79" s="56"/>
      <c r="C79" s="63"/>
      <c r="D79" s="63"/>
      <c r="E79" s="63"/>
      <c r="F79" s="56"/>
      <c r="G79" s="56"/>
      <c r="H79" s="56"/>
      <c r="I79" s="57"/>
      <c r="J79" s="57"/>
      <c r="K79" s="38"/>
      <c r="L79" s="38"/>
      <c r="M79" s="38"/>
      <c r="N79" s="38"/>
      <c r="O79" s="38"/>
      <c r="P79" s="14"/>
    </row>
    <row r="80" spans="1:16" ht="12.75">
      <c r="A80" s="15"/>
      <c r="B80" s="56"/>
      <c r="C80" s="63"/>
      <c r="D80" s="63"/>
      <c r="E80" s="63"/>
      <c r="F80" s="56"/>
      <c r="G80" s="56"/>
      <c r="H80" s="56"/>
      <c r="I80" s="57"/>
      <c r="J80" s="57"/>
      <c r="K80" s="38"/>
      <c r="L80" s="38"/>
      <c r="M80" s="38"/>
      <c r="N80" s="38"/>
      <c r="O80" s="38"/>
      <c r="P80" s="14"/>
    </row>
    <row r="81" spans="1:16" ht="12.75">
      <c r="A81" s="15"/>
      <c r="B81" s="56"/>
      <c r="C81" s="63"/>
      <c r="D81" s="63"/>
      <c r="E81" s="63"/>
      <c r="F81" s="56"/>
      <c r="G81" s="56"/>
      <c r="H81" s="56"/>
      <c r="I81" s="57"/>
      <c r="J81" s="57"/>
      <c r="K81" s="38"/>
      <c r="L81" s="38"/>
      <c r="M81" s="38"/>
      <c r="N81" s="38"/>
      <c r="O81" s="38"/>
      <c r="P81" s="14"/>
    </row>
    <row r="82" spans="1:16" ht="12.75">
      <c r="A82" s="15"/>
      <c r="B82" s="56"/>
      <c r="C82" s="63"/>
      <c r="D82" s="63"/>
      <c r="E82" s="63"/>
      <c r="F82" s="56"/>
      <c r="G82" s="56"/>
      <c r="H82" s="56"/>
      <c r="I82" s="57"/>
      <c r="J82" s="57"/>
      <c r="K82" s="38"/>
      <c r="L82" s="38"/>
      <c r="M82" s="38"/>
      <c r="N82" s="38"/>
      <c r="O82" s="38"/>
      <c r="P82" s="14"/>
    </row>
    <row r="83" spans="1:16" ht="12.75">
      <c r="A83" s="15"/>
      <c r="B83" s="56"/>
      <c r="C83" s="63"/>
      <c r="D83" s="63"/>
      <c r="E83" s="63"/>
      <c r="F83" s="56"/>
      <c r="G83" s="56"/>
      <c r="H83" s="56"/>
      <c r="I83" s="57"/>
      <c r="J83" s="57"/>
      <c r="K83" s="38"/>
      <c r="L83" s="38"/>
      <c r="M83" s="38"/>
      <c r="N83" s="38"/>
      <c r="O83" s="38"/>
      <c r="P83" s="14"/>
    </row>
    <row r="84" spans="1:16" ht="12.75">
      <c r="A84" s="15"/>
      <c r="B84" s="56"/>
      <c r="C84" s="63"/>
      <c r="D84" s="63"/>
      <c r="E84" s="63"/>
      <c r="F84" s="56"/>
      <c r="G84" s="56"/>
      <c r="H84" s="56"/>
      <c r="I84" s="57"/>
      <c r="J84" s="57"/>
      <c r="K84" s="38"/>
      <c r="L84" s="38"/>
      <c r="M84" s="38"/>
      <c r="N84" s="38"/>
      <c r="O84" s="38"/>
      <c r="P84" s="14"/>
    </row>
    <row r="85" spans="1:16" ht="12.75">
      <c r="A85" s="15"/>
      <c r="B85" s="56"/>
      <c r="C85" s="63"/>
      <c r="D85" s="63"/>
      <c r="E85" s="63"/>
      <c r="F85" s="56"/>
      <c r="G85" s="56"/>
      <c r="H85" s="56"/>
      <c r="I85" s="57"/>
      <c r="J85" s="57"/>
      <c r="K85" s="38"/>
      <c r="L85" s="38"/>
      <c r="M85" s="38"/>
      <c r="N85" s="38"/>
      <c r="O85" s="38"/>
      <c r="P85" s="14"/>
    </row>
    <row r="86" spans="1:16" ht="12.75">
      <c r="A86" s="15"/>
      <c r="B86" s="56"/>
      <c r="C86" s="63"/>
      <c r="D86" s="63"/>
      <c r="E86" s="63"/>
      <c r="F86" s="56"/>
      <c r="G86" s="56"/>
      <c r="H86" s="56"/>
      <c r="I86" s="57"/>
      <c r="J86" s="57"/>
      <c r="K86" s="38"/>
      <c r="L86" s="38"/>
      <c r="M86" s="38"/>
      <c r="N86" s="38"/>
      <c r="O86" s="38"/>
      <c r="P86" s="14"/>
    </row>
    <row r="87" spans="1:16" ht="12.75">
      <c r="A87" s="15"/>
      <c r="B87" s="66" t="s">
        <v>88</v>
      </c>
      <c r="C87" s="13"/>
      <c r="D87" s="13"/>
      <c r="E87" s="13"/>
      <c r="F87" s="13">
        <f>F88+F89</f>
        <v>120</v>
      </c>
      <c r="G87" s="56"/>
      <c r="H87" s="56"/>
      <c r="I87" s="57"/>
      <c r="J87" s="57"/>
      <c r="K87" s="38"/>
      <c r="L87" s="38"/>
      <c r="M87" s="38"/>
      <c r="N87" s="38"/>
      <c r="O87" s="38"/>
      <c r="P87" s="14"/>
    </row>
    <row r="88" spans="1:16" ht="12.75">
      <c r="A88" s="15"/>
      <c r="B88" s="42" t="s">
        <v>99</v>
      </c>
      <c r="C88" s="13"/>
      <c r="D88" s="13"/>
      <c r="E88" s="13"/>
      <c r="F88" s="13">
        <f>F33+F71</f>
        <v>98</v>
      </c>
      <c r="G88" s="56"/>
      <c r="H88" s="56"/>
      <c r="I88" s="57"/>
      <c r="J88" s="57"/>
      <c r="K88" s="38"/>
      <c r="L88" s="38"/>
      <c r="M88" s="38"/>
      <c r="N88" s="38"/>
      <c r="O88" s="38"/>
      <c r="P88" s="14"/>
    </row>
    <row r="89" spans="1:16" ht="12.75">
      <c r="A89" s="15"/>
      <c r="B89" s="42" t="s">
        <v>100</v>
      </c>
      <c r="C89" s="13"/>
      <c r="D89" s="13"/>
      <c r="E89" s="13"/>
      <c r="F89" s="13">
        <f>F34+F72</f>
        <v>22</v>
      </c>
      <c r="G89" s="56"/>
      <c r="H89" s="56"/>
      <c r="I89" s="57"/>
      <c r="J89" s="57"/>
      <c r="K89" s="38"/>
      <c r="L89" s="38"/>
      <c r="M89" s="38"/>
      <c r="N89" s="38"/>
      <c r="O89" s="38"/>
      <c r="P89" s="14"/>
    </row>
    <row r="90" spans="1:16" ht="12.75">
      <c r="A90" s="15"/>
      <c r="B90" s="58"/>
      <c r="C90" s="63"/>
      <c r="D90" s="63"/>
      <c r="E90" s="63"/>
      <c r="F90" s="59"/>
      <c r="G90" s="59"/>
      <c r="H90" s="59"/>
      <c r="I90" s="57"/>
      <c r="J90" s="57"/>
      <c r="K90" s="38"/>
      <c r="L90" s="38"/>
      <c r="M90" s="38"/>
      <c r="N90" s="38"/>
      <c r="O90" s="38"/>
      <c r="P90" s="14"/>
    </row>
    <row r="93" spans="2:6" ht="12.75">
      <c r="B93" s="42"/>
      <c r="C93" s="44"/>
      <c r="D93" s="44"/>
      <c r="E93" s="44"/>
      <c r="F93" s="73"/>
    </row>
    <row r="94" spans="2:16" s="33" customFormat="1" ht="12.75">
      <c r="B94" s="82" t="s">
        <v>108</v>
      </c>
      <c r="C94" s="82"/>
      <c r="D94" s="82"/>
      <c r="E94" s="82"/>
      <c r="F94" s="82">
        <f>+F38+F75</f>
        <v>34</v>
      </c>
      <c r="G94" s="82">
        <f aca="true" t="shared" si="6" ref="G94:O94">+G38+G75</f>
        <v>22</v>
      </c>
      <c r="H94" s="82">
        <f t="shared" si="6"/>
        <v>12</v>
      </c>
      <c r="I94" s="82">
        <f t="shared" si="6"/>
        <v>216</v>
      </c>
      <c r="J94" s="82">
        <f t="shared" si="6"/>
        <v>56</v>
      </c>
      <c r="K94" s="82">
        <f t="shared" si="6"/>
        <v>52</v>
      </c>
      <c r="L94" s="82">
        <f t="shared" si="6"/>
        <v>22</v>
      </c>
      <c r="M94" s="82">
        <f t="shared" si="6"/>
        <v>69</v>
      </c>
      <c r="N94" s="82">
        <f t="shared" si="6"/>
        <v>6</v>
      </c>
      <c r="O94" s="82">
        <f t="shared" si="6"/>
        <v>11</v>
      </c>
      <c r="P94" s="1"/>
    </row>
    <row r="95" s="23" customFormat="1" ht="12.75"/>
    <row r="96" spans="2:15" ht="12.75">
      <c r="B96" s="38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2:15" ht="12.75">
      <c r="B97" s="38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2:15" ht="12.75">
      <c r="B98" s="38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100" spans="2:10" ht="12.75">
      <c r="B100" s="38" t="s">
        <v>30</v>
      </c>
      <c r="C100" s="15"/>
      <c r="D100" s="42" t="s">
        <v>101</v>
      </c>
      <c r="E100" s="15"/>
      <c r="F100" s="15"/>
      <c r="G100" s="15"/>
      <c r="H100" s="15"/>
      <c r="I100" s="42" t="s">
        <v>102</v>
      </c>
      <c r="J100" s="15"/>
    </row>
    <row r="101" spans="2:10" ht="12.75">
      <c r="B101" s="15"/>
      <c r="C101" s="67" t="s">
        <v>22</v>
      </c>
      <c r="D101" s="67" t="s">
        <v>18</v>
      </c>
      <c r="E101" s="36" t="s">
        <v>103</v>
      </c>
      <c r="F101" s="67" t="s">
        <v>18</v>
      </c>
      <c r="G101" s="67"/>
      <c r="H101" s="67"/>
      <c r="I101" s="36" t="s">
        <v>103</v>
      </c>
      <c r="J101" s="67" t="s">
        <v>18</v>
      </c>
    </row>
    <row r="102" spans="2:10" ht="12.75">
      <c r="B102" s="38" t="s">
        <v>24</v>
      </c>
      <c r="C102" s="15">
        <f>+E102+I102</f>
        <v>422</v>
      </c>
      <c r="D102" s="46">
        <f>+C102/C$105</f>
        <v>0.5275</v>
      </c>
      <c r="E102" s="15">
        <f>SUM(J11:J25)+SUM(M11:M25)+SUM(J53:J61)+SUM(M53:M61)</f>
        <v>307</v>
      </c>
      <c r="F102" s="46">
        <f>+E102/E$105</f>
        <v>0.4687022900763359</v>
      </c>
      <c r="G102" s="46"/>
      <c r="H102" s="46"/>
      <c r="I102" s="47">
        <f>SUM(J28:J30)+SUM(M28:M30)+SUM(J64:J67)+SUM(M64:M67)</f>
        <v>115</v>
      </c>
      <c r="J102" s="46">
        <f>+I102/I$105</f>
        <v>0.7931034482758621</v>
      </c>
    </row>
    <row r="103" spans="2:10" ht="12.75">
      <c r="B103" s="38" t="s">
        <v>25</v>
      </c>
      <c r="C103" s="15">
        <f>+E103+I103</f>
        <v>314</v>
      </c>
      <c r="D103" s="46">
        <f>+C103/C$105</f>
        <v>0.3925</v>
      </c>
      <c r="E103" s="15">
        <f>SUM(K11:K25)+SUM(N11:N25)+SUM(K53:K61)+SUM(N53:N61)</f>
        <v>292</v>
      </c>
      <c r="F103" s="46">
        <f>+E103/E$105</f>
        <v>0.44580152671755724</v>
      </c>
      <c r="G103" s="46"/>
      <c r="H103" s="46"/>
      <c r="I103" s="47">
        <f>SUM(K28:K30)+SUM(N28:N30)+SUM(K64:K67)+SUM(N64:N67)</f>
        <v>22</v>
      </c>
      <c r="J103" s="46">
        <f>+I103/I$105</f>
        <v>0.15172413793103448</v>
      </c>
    </row>
    <row r="104" spans="2:10" ht="12.75">
      <c r="B104" s="38" t="s">
        <v>26</v>
      </c>
      <c r="C104" s="15">
        <f>+E104+I104</f>
        <v>64</v>
      </c>
      <c r="D104" s="46">
        <f>+C104/C$105</f>
        <v>0.08</v>
      </c>
      <c r="E104" s="15">
        <f>+SUM(L11:L25)+SUM(O11:O25)+SUM(L53:L61)+SUM(O53:O61)</f>
        <v>56</v>
      </c>
      <c r="F104" s="46">
        <f>+E104/E$105</f>
        <v>0.08549618320610687</v>
      </c>
      <c r="G104" s="46"/>
      <c r="H104" s="46"/>
      <c r="I104" s="47">
        <f>SUM(L28:L30)+SUM(O28:O30)+SUM(L64:L67)+SUM(O64:O67)</f>
        <v>8</v>
      </c>
      <c r="J104" s="46">
        <f>+I104/I$105</f>
        <v>0.05517241379310345</v>
      </c>
    </row>
    <row r="105" spans="2:10" ht="12.75">
      <c r="B105" s="38" t="s">
        <v>22</v>
      </c>
      <c r="C105" s="15">
        <f>+E105+I105</f>
        <v>800</v>
      </c>
      <c r="D105" s="46">
        <f>+C105/C$105</f>
        <v>1</v>
      </c>
      <c r="E105" s="15">
        <f>SUM(E102:E104)</f>
        <v>655</v>
      </c>
      <c r="F105" s="46">
        <f>+E105/E$105</f>
        <v>1</v>
      </c>
      <c r="G105" s="46"/>
      <c r="H105" s="46"/>
      <c r="I105" s="47">
        <f>SUM(I102:I104)</f>
        <v>145</v>
      </c>
      <c r="J105" s="46">
        <f>+I105/I$105</f>
        <v>1</v>
      </c>
    </row>
    <row r="110" spans="3:4" ht="12.75">
      <c r="C110" s="61" t="s">
        <v>20</v>
      </c>
      <c r="D110" s="61" t="s">
        <v>18</v>
      </c>
    </row>
    <row r="111" spans="2:4" ht="12.75">
      <c r="B111" s="13" t="s">
        <v>83</v>
      </c>
      <c r="C111" s="68">
        <f>+SUM(C112:C115)</f>
        <v>46</v>
      </c>
      <c r="D111" s="69">
        <f>(C111/120)*100</f>
        <v>38.333333333333336</v>
      </c>
    </row>
    <row r="112" spans="2:3" ht="12.75">
      <c r="B112" s="70" t="s">
        <v>104</v>
      </c>
      <c r="C112">
        <v>2</v>
      </c>
    </row>
    <row r="113" spans="2:3" ht="12.75">
      <c r="B113" s="70" t="s">
        <v>118</v>
      </c>
      <c r="C113">
        <v>20</v>
      </c>
    </row>
    <row r="114" spans="2:3" ht="12.75">
      <c r="B114" s="70" t="s">
        <v>105</v>
      </c>
      <c r="C114">
        <v>2</v>
      </c>
    </row>
    <row r="115" spans="2:3" ht="12.75">
      <c r="B115" s="70" t="s">
        <v>106</v>
      </c>
      <c r="C115">
        <v>22</v>
      </c>
    </row>
    <row r="118" ht="28.5">
      <c r="B118" s="77" t="s">
        <v>109</v>
      </c>
    </row>
    <row r="119" spans="1:3" ht="45">
      <c r="A119" s="78"/>
      <c r="B119" s="79" t="s">
        <v>110</v>
      </c>
      <c r="C119" s="80">
        <v>120</v>
      </c>
    </row>
    <row r="120" spans="1:3" ht="15">
      <c r="A120" s="78"/>
      <c r="B120" s="81" t="s">
        <v>111</v>
      </c>
      <c r="C120" s="80">
        <v>34</v>
      </c>
    </row>
    <row r="121" spans="1:3" ht="30">
      <c r="A121" s="78"/>
      <c r="B121" s="81" t="s">
        <v>112</v>
      </c>
      <c r="C121" s="80">
        <v>0</v>
      </c>
    </row>
    <row r="122" spans="1:3" ht="75">
      <c r="A122" s="78"/>
      <c r="B122" s="81" t="s">
        <v>113</v>
      </c>
      <c r="C122" s="80">
        <v>0</v>
      </c>
    </row>
  </sheetData>
  <sheetProtection/>
  <mergeCells count="36">
    <mergeCell ref="G9:G10"/>
    <mergeCell ref="H9:H10"/>
    <mergeCell ref="E9:E10"/>
    <mergeCell ref="F8:H8"/>
    <mergeCell ref="I9:I10"/>
    <mergeCell ref="C51:C52"/>
    <mergeCell ref="D51:D52"/>
    <mergeCell ref="E51:E52"/>
    <mergeCell ref="G51:G52"/>
    <mergeCell ref="H51:H52"/>
    <mergeCell ref="B74:E74"/>
    <mergeCell ref="P50:P52"/>
    <mergeCell ref="F51:F52"/>
    <mergeCell ref="J51:L51"/>
    <mergeCell ref="M51:O51"/>
    <mergeCell ref="J70:L70"/>
    <mergeCell ref="M70:O70"/>
    <mergeCell ref="F50:H50"/>
    <mergeCell ref="I51:I52"/>
    <mergeCell ref="A50:A52"/>
    <mergeCell ref="B50:B52"/>
    <mergeCell ref="C50:E50"/>
    <mergeCell ref="I50:O50"/>
    <mergeCell ref="J32:L32"/>
    <mergeCell ref="M32:O32"/>
    <mergeCell ref="B36:E36"/>
    <mergeCell ref="A8:A10"/>
    <mergeCell ref="B8:B10"/>
    <mergeCell ref="C8:E8"/>
    <mergeCell ref="I8:O8"/>
    <mergeCell ref="P8:P10"/>
    <mergeCell ref="F9:F10"/>
    <mergeCell ref="J9:L9"/>
    <mergeCell ref="M9:O9"/>
    <mergeCell ref="C9:C10"/>
    <mergeCell ref="D9:D10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scale="77" r:id="rId1"/>
  <rowBreaks count="2" manualBreakCount="2">
    <brk id="43" max="20" man="1"/>
    <brk id="9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60" workbookViewId="0" topLeftCell="A58">
      <selection activeCell="B109" sqref="B109"/>
    </sheetView>
  </sheetViews>
  <sheetFormatPr defaultColWidth="9.00390625" defaultRowHeight="12.75"/>
  <cols>
    <col min="1" max="1" width="3.25390625" style="0" customWidth="1"/>
    <col min="2" max="2" width="35.75390625" style="0" customWidth="1"/>
    <col min="3" max="4" width="7.25390625" style="0" customWidth="1"/>
    <col min="5" max="5" width="7.75390625" style="0" customWidth="1"/>
    <col min="6" max="6" width="7.25390625" style="0" customWidth="1"/>
    <col min="7" max="8" width="3.75390625" style="0" customWidth="1"/>
    <col min="9" max="10" width="7.25390625" style="0" customWidth="1"/>
    <col min="11" max="15" width="5.75390625" style="0" customWidth="1"/>
    <col min="16" max="16" width="15.75390625" style="0" customWidth="1"/>
    <col min="17" max="17" width="10.25390625" style="0" bestFit="1" customWidth="1"/>
  </cols>
  <sheetData>
    <row r="1" s="60" customFormat="1" ht="15.75">
      <c r="A1" s="60" t="s">
        <v>115</v>
      </c>
    </row>
    <row r="2" spans="2:18" ht="12.75">
      <c r="B2" s="15" t="s">
        <v>87</v>
      </c>
      <c r="E2" s="20" t="s">
        <v>14</v>
      </c>
      <c r="F2" s="20" t="s">
        <v>0</v>
      </c>
      <c r="G2" s="20"/>
      <c r="H2" s="20"/>
      <c r="I2" s="20"/>
      <c r="Q2" s="15"/>
      <c r="R2" s="15"/>
    </row>
    <row r="3" spans="2:18" ht="12.75">
      <c r="B3" t="s">
        <v>114</v>
      </c>
      <c r="E3" s="45">
        <f>I3/I6</f>
        <v>0.5</v>
      </c>
      <c r="F3" s="20" t="s">
        <v>15</v>
      </c>
      <c r="G3" s="20"/>
      <c r="H3" s="20"/>
      <c r="I3" s="20">
        <f>J30+M30</f>
        <v>239</v>
      </c>
      <c r="Q3" s="16"/>
      <c r="R3" s="15"/>
    </row>
    <row r="4" spans="2:18" ht="12.75">
      <c r="B4" t="s">
        <v>66</v>
      </c>
      <c r="E4" s="45">
        <f>I4/I6</f>
        <v>0.38284518828451886</v>
      </c>
      <c r="F4" s="20" t="s">
        <v>16</v>
      </c>
      <c r="G4" s="20"/>
      <c r="H4" s="20"/>
      <c r="I4" s="20">
        <f>K30+N30</f>
        <v>183</v>
      </c>
      <c r="Q4" s="16"/>
      <c r="R4" s="15"/>
    </row>
    <row r="5" spans="2:18" ht="12.75">
      <c r="B5" t="s">
        <v>50</v>
      </c>
      <c r="E5" s="45">
        <f>I5/I6</f>
        <v>0.11715481171548117</v>
      </c>
      <c r="F5" s="20" t="s">
        <v>17</v>
      </c>
      <c r="G5" s="20"/>
      <c r="H5" s="20"/>
      <c r="I5" s="20">
        <f>L30+O30</f>
        <v>56</v>
      </c>
      <c r="Q5" s="16"/>
      <c r="R5" s="15"/>
    </row>
    <row r="6" spans="2:18" ht="12.75">
      <c r="B6" t="s">
        <v>27</v>
      </c>
      <c r="E6" s="45">
        <f>SUM(E3:E5)</f>
        <v>1</v>
      </c>
      <c r="F6" s="20" t="s">
        <v>2</v>
      </c>
      <c r="G6" s="20"/>
      <c r="H6" s="20"/>
      <c r="I6" s="20">
        <f>SUM(I3:I5)</f>
        <v>478</v>
      </c>
      <c r="Q6" s="15"/>
      <c r="R6" s="15"/>
    </row>
    <row r="7" spans="2:9" ht="12.75">
      <c r="B7" t="s">
        <v>29</v>
      </c>
      <c r="E7" s="20"/>
      <c r="F7" s="20"/>
      <c r="G7" s="20"/>
      <c r="H7" s="20"/>
      <c r="I7" s="20"/>
    </row>
    <row r="8" spans="1:16" ht="12.75" customHeight="1">
      <c r="A8" s="98" t="s">
        <v>12</v>
      </c>
      <c r="B8" s="98" t="s">
        <v>3</v>
      </c>
      <c r="C8" s="100" t="s">
        <v>89</v>
      </c>
      <c r="D8" s="100"/>
      <c r="E8" s="100"/>
      <c r="F8" s="120" t="s">
        <v>4</v>
      </c>
      <c r="G8" s="121"/>
      <c r="H8" s="122"/>
      <c r="I8" s="100" t="s">
        <v>5</v>
      </c>
      <c r="J8" s="98"/>
      <c r="K8" s="98"/>
      <c r="L8" s="98"/>
      <c r="M8" s="98"/>
      <c r="N8" s="98"/>
      <c r="O8" s="98"/>
      <c r="P8" s="101" t="s">
        <v>6</v>
      </c>
    </row>
    <row r="9" spans="1:16" s="1" customFormat="1" ht="12.75">
      <c r="A9" s="98"/>
      <c r="B9" s="99"/>
      <c r="C9" s="104" t="s">
        <v>7</v>
      </c>
      <c r="D9" s="109" t="s">
        <v>90</v>
      </c>
      <c r="E9" s="109" t="s">
        <v>91</v>
      </c>
      <c r="F9" s="104" t="s">
        <v>22</v>
      </c>
      <c r="G9" s="104" t="s">
        <v>92</v>
      </c>
      <c r="H9" s="104" t="s">
        <v>93</v>
      </c>
      <c r="I9" s="109" t="s">
        <v>94</v>
      </c>
      <c r="J9" s="106" t="s">
        <v>92</v>
      </c>
      <c r="K9" s="107"/>
      <c r="L9" s="108"/>
      <c r="M9" s="106" t="s">
        <v>93</v>
      </c>
      <c r="N9" s="107"/>
      <c r="O9" s="108"/>
      <c r="P9" s="102"/>
    </row>
    <row r="10" spans="1:16" s="1" customFormat="1" ht="12.75">
      <c r="A10" s="98"/>
      <c r="B10" s="99"/>
      <c r="C10" s="105"/>
      <c r="D10" s="110"/>
      <c r="E10" s="110"/>
      <c r="F10" s="105"/>
      <c r="G10" s="105"/>
      <c r="H10" s="105"/>
      <c r="I10" s="110"/>
      <c r="J10" s="54" t="s">
        <v>8</v>
      </c>
      <c r="K10" s="55" t="s">
        <v>9</v>
      </c>
      <c r="L10" s="55" t="s">
        <v>10</v>
      </c>
      <c r="M10" s="55" t="s">
        <v>8</v>
      </c>
      <c r="N10" s="55" t="s">
        <v>9</v>
      </c>
      <c r="O10" s="55" t="s">
        <v>10</v>
      </c>
      <c r="P10" s="103"/>
    </row>
    <row r="11" spans="1:16" s="30" customFormat="1" ht="12.75">
      <c r="A11" s="86">
        <v>1</v>
      </c>
      <c r="B11" s="87" t="s">
        <v>32</v>
      </c>
      <c r="C11" s="88">
        <v>1</v>
      </c>
      <c r="D11" s="88">
        <v>1</v>
      </c>
      <c r="E11" s="89"/>
      <c r="F11" s="90">
        <f>G11+H11</f>
        <v>5</v>
      </c>
      <c r="G11" s="91">
        <v>5</v>
      </c>
      <c r="H11" s="91"/>
      <c r="I11" s="92">
        <v>30</v>
      </c>
      <c r="J11" s="93">
        <v>15</v>
      </c>
      <c r="K11" s="94">
        <v>15</v>
      </c>
      <c r="L11" s="94">
        <v>0</v>
      </c>
      <c r="M11" s="94">
        <v>0</v>
      </c>
      <c r="N11" s="94">
        <v>0</v>
      </c>
      <c r="O11" s="94">
        <v>0</v>
      </c>
      <c r="P11" s="43"/>
    </row>
    <row r="12" spans="1:16" s="30" customFormat="1" ht="12.75">
      <c r="A12" s="86">
        <v>2</v>
      </c>
      <c r="B12" s="87" t="s">
        <v>68</v>
      </c>
      <c r="C12" s="88"/>
      <c r="D12" s="88">
        <v>2</v>
      </c>
      <c r="E12" s="89"/>
      <c r="F12" s="90">
        <f aca="true" t="shared" si="0" ref="F12:F25">G12+H12</f>
        <v>4</v>
      </c>
      <c r="G12" s="91"/>
      <c r="H12" s="91">
        <v>4</v>
      </c>
      <c r="I12" s="92">
        <v>30</v>
      </c>
      <c r="J12" s="93">
        <v>0</v>
      </c>
      <c r="K12" s="94">
        <v>0</v>
      </c>
      <c r="L12" s="94">
        <v>0</v>
      </c>
      <c r="M12" s="94">
        <v>30</v>
      </c>
      <c r="N12" s="94">
        <v>0</v>
      </c>
      <c r="O12" s="94">
        <v>0</v>
      </c>
      <c r="P12" s="43"/>
    </row>
    <row r="13" spans="1:16" s="30" customFormat="1" ht="12.75">
      <c r="A13" s="86">
        <v>3</v>
      </c>
      <c r="B13" s="87" t="s">
        <v>33</v>
      </c>
      <c r="C13" s="88"/>
      <c r="D13" s="88">
        <v>1</v>
      </c>
      <c r="E13" s="89"/>
      <c r="F13" s="90">
        <f t="shared" si="0"/>
        <v>5</v>
      </c>
      <c r="G13" s="91">
        <v>5</v>
      </c>
      <c r="H13" s="91"/>
      <c r="I13" s="92">
        <v>40</v>
      </c>
      <c r="J13" s="93">
        <v>16</v>
      </c>
      <c r="K13" s="94">
        <v>12</v>
      </c>
      <c r="L13" s="94">
        <v>12</v>
      </c>
      <c r="M13" s="94">
        <v>0</v>
      </c>
      <c r="N13" s="94">
        <v>0</v>
      </c>
      <c r="O13" s="94">
        <v>0</v>
      </c>
      <c r="P13" s="48"/>
    </row>
    <row r="14" spans="1:16" s="30" customFormat="1" ht="12.75">
      <c r="A14" s="95">
        <v>4</v>
      </c>
      <c r="B14" s="96" t="s">
        <v>34</v>
      </c>
      <c r="C14" s="92"/>
      <c r="D14" s="92">
        <v>2</v>
      </c>
      <c r="E14" s="92"/>
      <c r="F14" s="90">
        <f t="shared" si="0"/>
        <v>4</v>
      </c>
      <c r="G14" s="92"/>
      <c r="H14" s="92">
        <v>4</v>
      </c>
      <c r="I14" s="92">
        <v>30</v>
      </c>
      <c r="J14" s="94">
        <v>0</v>
      </c>
      <c r="K14" s="94">
        <v>0</v>
      </c>
      <c r="L14" s="94">
        <v>0</v>
      </c>
      <c r="M14" s="94">
        <v>30</v>
      </c>
      <c r="N14" s="94">
        <v>0</v>
      </c>
      <c r="O14" s="94">
        <v>0</v>
      </c>
      <c r="P14" s="28"/>
    </row>
    <row r="15" spans="1:16" s="22" customFormat="1" ht="12.75">
      <c r="A15" s="95">
        <v>5</v>
      </c>
      <c r="B15" s="96" t="s">
        <v>35</v>
      </c>
      <c r="C15" s="94">
        <v>2</v>
      </c>
      <c r="D15" s="92">
        <v>2</v>
      </c>
      <c r="E15" s="94"/>
      <c r="F15" s="90">
        <f t="shared" si="0"/>
        <v>4</v>
      </c>
      <c r="G15" s="94"/>
      <c r="H15" s="94">
        <v>4</v>
      </c>
      <c r="I15" s="94">
        <v>26</v>
      </c>
      <c r="J15" s="94">
        <v>0</v>
      </c>
      <c r="K15" s="94">
        <v>0</v>
      </c>
      <c r="L15" s="94">
        <v>0</v>
      </c>
      <c r="M15" s="94">
        <v>9</v>
      </c>
      <c r="N15" s="94">
        <v>6</v>
      </c>
      <c r="O15" s="94">
        <v>11</v>
      </c>
      <c r="P15" s="48"/>
    </row>
    <row r="16" spans="1:16" s="22" customFormat="1" ht="12.75">
      <c r="A16" s="95">
        <v>6</v>
      </c>
      <c r="B16" s="96" t="s">
        <v>36</v>
      </c>
      <c r="C16" s="94">
        <v>1</v>
      </c>
      <c r="D16" s="92">
        <v>1</v>
      </c>
      <c r="E16" s="94"/>
      <c r="F16" s="90">
        <f t="shared" si="0"/>
        <v>5</v>
      </c>
      <c r="G16" s="94">
        <v>5</v>
      </c>
      <c r="H16" s="94"/>
      <c r="I16" s="94">
        <v>30</v>
      </c>
      <c r="J16" s="94">
        <v>10</v>
      </c>
      <c r="K16" s="94">
        <v>10</v>
      </c>
      <c r="L16" s="94">
        <v>10</v>
      </c>
      <c r="M16" s="94">
        <v>0</v>
      </c>
      <c r="N16" s="94">
        <v>0</v>
      </c>
      <c r="O16" s="94">
        <v>0</v>
      </c>
      <c r="P16" s="28"/>
    </row>
    <row r="17" spans="1:16" s="32" customFormat="1" ht="12.75">
      <c r="A17" s="85">
        <v>7</v>
      </c>
      <c r="B17" s="25" t="s">
        <v>38</v>
      </c>
      <c r="C17" s="17">
        <v>2</v>
      </c>
      <c r="D17" s="35">
        <v>2</v>
      </c>
      <c r="E17" s="17"/>
      <c r="F17" s="17">
        <f t="shared" si="0"/>
        <v>5</v>
      </c>
      <c r="G17" s="17"/>
      <c r="H17" s="17">
        <v>5</v>
      </c>
      <c r="I17" s="17">
        <v>30</v>
      </c>
      <c r="J17" s="17">
        <v>0</v>
      </c>
      <c r="K17" s="17">
        <v>0</v>
      </c>
      <c r="L17" s="17">
        <v>0</v>
      </c>
      <c r="M17" s="17">
        <v>15</v>
      </c>
      <c r="N17" s="17">
        <v>15</v>
      </c>
      <c r="O17" s="17">
        <v>0</v>
      </c>
      <c r="P17" s="21"/>
    </row>
    <row r="18" spans="1:16" s="32" customFormat="1" ht="12.75">
      <c r="A18" s="25">
        <v>8</v>
      </c>
      <c r="B18" s="25" t="s">
        <v>39</v>
      </c>
      <c r="C18" s="17"/>
      <c r="D18" s="35">
        <v>2</v>
      </c>
      <c r="E18" s="17"/>
      <c r="F18" s="17">
        <f t="shared" si="0"/>
        <v>5</v>
      </c>
      <c r="G18" s="17"/>
      <c r="H18" s="17">
        <v>5</v>
      </c>
      <c r="I18" s="17">
        <v>30</v>
      </c>
      <c r="J18" s="17">
        <v>0</v>
      </c>
      <c r="K18" s="17">
        <v>0</v>
      </c>
      <c r="L18" s="17">
        <v>0</v>
      </c>
      <c r="M18" s="17">
        <v>15</v>
      </c>
      <c r="N18" s="17">
        <v>15</v>
      </c>
      <c r="O18" s="17">
        <v>0</v>
      </c>
      <c r="P18" s="21"/>
    </row>
    <row r="19" spans="1:16" s="32" customFormat="1" ht="12.75">
      <c r="A19" s="25">
        <v>9</v>
      </c>
      <c r="B19" s="25" t="s">
        <v>37</v>
      </c>
      <c r="C19" s="17">
        <v>1</v>
      </c>
      <c r="D19" s="17"/>
      <c r="E19" s="17"/>
      <c r="F19" s="17">
        <f t="shared" si="0"/>
        <v>4</v>
      </c>
      <c r="G19" s="17">
        <v>4</v>
      </c>
      <c r="H19" s="17"/>
      <c r="I19" s="17">
        <v>30</v>
      </c>
      <c r="J19" s="17">
        <v>30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1"/>
    </row>
    <row r="20" spans="1:16" s="32" customFormat="1" ht="12.75">
      <c r="A20" s="25">
        <v>10</v>
      </c>
      <c r="B20" s="25" t="s">
        <v>40</v>
      </c>
      <c r="C20" s="17"/>
      <c r="D20" s="35">
        <v>1</v>
      </c>
      <c r="E20" s="17"/>
      <c r="F20" s="17">
        <f t="shared" si="0"/>
        <v>2</v>
      </c>
      <c r="G20" s="17">
        <v>2</v>
      </c>
      <c r="H20" s="17"/>
      <c r="I20" s="17">
        <v>28</v>
      </c>
      <c r="J20" s="17">
        <v>16</v>
      </c>
      <c r="K20" s="17">
        <v>6</v>
      </c>
      <c r="L20" s="17">
        <v>6</v>
      </c>
      <c r="M20" s="17">
        <v>0</v>
      </c>
      <c r="N20" s="17">
        <v>0</v>
      </c>
      <c r="O20" s="17">
        <v>0</v>
      </c>
      <c r="P20" s="2"/>
    </row>
    <row r="21" spans="1:16" s="32" customFormat="1" ht="12.75">
      <c r="A21" s="25">
        <v>11</v>
      </c>
      <c r="B21" s="25" t="s">
        <v>41</v>
      </c>
      <c r="C21" s="17"/>
      <c r="D21" s="35"/>
      <c r="E21" s="17" t="s">
        <v>81</v>
      </c>
      <c r="F21" s="17">
        <f t="shared" si="0"/>
        <v>0</v>
      </c>
      <c r="G21" s="17">
        <v>0</v>
      </c>
      <c r="H21" s="17">
        <v>0</v>
      </c>
      <c r="I21" s="17">
        <v>30</v>
      </c>
      <c r="J21" s="17">
        <v>0</v>
      </c>
      <c r="K21" s="17">
        <v>15</v>
      </c>
      <c r="L21" s="17">
        <v>0</v>
      </c>
      <c r="M21" s="17">
        <v>0</v>
      </c>
      <c r="N21" s="17">
        <v>15</v>
      </c>
      <c r="O21" s="17">
        <v>0</v>
      </c>
      <c r="P21" s="31"/>
    </row>
    <row r="22" spans="1:16" s="34" customFormat="1" ht="12.75">
      <c r="A22" s="25">
        <v>12</v>
      </c>
      <c r="B22" s="25" t="s">
        <v>42</v>
      </c>
      <c r="C22" s="17">
        <v>1</v>
      </c>
      <c r="D22" s="35">
        <v>1</v>
      </c>
      <c r="E22" s="17"/>
      <c r="F22" s="17">
        <f t="shared" si="0"/>
        <v>2</v>
      </c>
      <c r="G22" s="17">
        <v>2</v>
      </c>
      <c r="H22" s="17"/>
      <c r="I22" s="17">
        <v>20</v>
      </c>
      <c r="J22" s="17">
        <v>10</v>
      </c>
      <c r="K22" s="17">
        <v>10</v>
      </c>
      <c r="L22" s="17">
        <v>0</v>
      </c>
      <c r="M22" s="17">
        <v>0</v>
      </c>
      <c r="N22" s="17">
        <v>0</v>
      </c>
      <c r="O22" s="17">
        <v>0</v>
      </c>
      <c r="P22" s="31"/>
    </row>
    <row r="23" spans="1:16" s="27" customFormat="1" ht="12.75">
      <c r="A23" s="25">
        <v>13</v>
      </c>
      <c r="B23" s="25" t="s">
        <v>43</v>
      </c>
      <c r="C23" s="17"/>
      <c r="D23" s="17">
        <v>1</v>
      </c>
      <c r="E23" s="17"/>
      <c r="F23" s="17">
        <f t="shared" si="0"/>
        <v>2</v>
      </c>
      <c r="G23" s="17">
        <v>2</v>
      </c>
      <c r="H23" s="17"/>
      <c r="I23" s="17">
        <v>29</v>
      </c>
      <c r="J23" s="26">
        <v>14</v>
      </c>
      <c r="K23" s="26">
        <v>6</v>
      </c>
      <c r="L23" s="26">
        <v>9</v>
      </c>
      <c r="M23" s="26">
        <v>0</v>
      </c>
      <c r="N23" s="26">
        <v>0</v>
      </c>
      <c r="O23" s="26">
        <v>0</v>
      </c>
      <c r="P23" s="2"/>
    </row>
    <row r="24" spans="1:16" s="1" customFormat="1" ht="12.75">
      <c r="A24" s="25">
        <v>14</v>
      </c>
      <c r="B24" s="25" t="s">
        <v>67</v>
      </c>
      <c r="C24" s="35"/>
      <c r="D24" s="35" t="s">
        <v>81</v>
      </c>
      <c r="E24" s="35"/>
      <c r="F24" s="17">
        <f t="shared" si="0"/>
        <v>2</v>
      </c>
      <c r="G24" s="35">
        <v>1</v>
      </c>
      <c r="H24" s="35">
        <v>1</v>
      </c>
      <c r="I24" s="35">
        <v>30</v>
      </c>
      <c r="J24" s="26">
        <v>0</v>
      </c>
      <c r="K24" s="26">
        <v>15</v>
      </c>
      <c r="L24" s="26">
        <v>0</v>
      </c>
      <c r="M24" s="26">
        <v>0</v>
      </c>
      <c r="N24" s="26">
        <v>15</v>
      </c>
      <c r="O24" s="26">
        <v>0</v>
      </c>
      <c r="P24" s="3"/>
    </row>
    <row r="25" spans="1:16" s="1" customFormat="1" ht="12.75">
      <c r="A25" s="25">
        <v>15</v>
      </c>
      <c r="B25" s="25" t="s">
        <v>44</v>
      </c>
      <c r="C25" s="35"/>
      <c r="D25" s="35">
        <v>2</v>
      </c>
      <c r="E25" s="35"/>
      <c r="F25" s="17">
        <f t="shared" si="0"/>
        <v>1</v>
      </c>
      <c r="G25" s="35"/>
      <c r="H25" s="35">
        <v>1</v>
      </c>
      <c r="I25" s="35">
        <v>15</v>
      </c>
      <c r="J25" s="17">
        <v>0</v>
      </c>
      <c r="K25" s="17">
        <v>0</v>
      </c>
      <c r="L25" s="17">
        <v>0</v>
      </c>
      <c r="M25" s="17">
        <v>4</v>
      </c>
      <c r="N25" s="17">
        <v>11</v>
      </c>
      <c r="O25" s="17">
        <v>0</v>
      </c>
      <c r="P25" s="25"/>
    </row>
    <row r="26" spans="1:16" s="1" customFormat="1" ht="12.75">
      <c r="A26" s="25"/>
      <c r="B26" s="40"/>
      <c r="C26" s="35"/>
      <c r="D26" s="4"/>
      <c r="E26" s="35"/>
      <c r="F26" s="17"/>
      <c r="G26" s="35"/>
      <c r="H26" s="35"/>
      <c r="I26" s="35"/>
      <c r="J26" s="17"/>
      <c r="K26" s="17"/>
      <c r="L26" s="17"/>
      <c r="M26" s="17"/>
      <c r="N26" s="17"/>
      <c r="O26" s="17"/>
      <c r="P26" s="3"/>
    </row>
    <row r="27" spans="1:16" s="1" customFormat="1" ht="12.75">
      <c r="A27" s="3"/>
      <c r="B27" s="37" t="s">
        <v>23</v>
      </c>
      <c r="C27" s="2"/>
      <c r="D27" s="2"/>
      <c r="E27" s="2"/>
      <c r="F27" s="17"/>
      <c r="G27" s="2"/>
      <c r="H27" s="2"/>
      <c r="I27" s="2"/>
      <c r="J27" s="5"/>
      <c r="K27" s="5"/>
      <c r="L27" s="5"/>
      <c r="M27" s="5"/>
      <c r="N27" s="5"/>
      <c r="O27" s="5"/>
      <c r="P27" s="3"/>
    </row>
    <row r="28" spans="1:16" s="1" customFormat="1" ht="12.75">
      <c r="A28" s="3">
        <v>16</v>
      </c>
      <c r="B28" s="3" t="s">
        <v>48</v>
      </c>
      <c r="C28" s="2">
        <v>1</v>
      </c>
      <c r="D28" s="2">
        <v>1</v>
      </c>
      <c r="E28" s="2"/>
      <c r="F28" s="17">
        <f>G28+H28</f>
        <v>4</v>
      </c>
      <c r="G28" s="2">
        <v>4</v>
      </c>
      <c r="H28" s="2"/>
      <c r="I28" s="2">
        <v>20</v>
      </c>
      <c r="J28" s="5">
        <v>10</v>
      </c>
      <c r="K28" s="5">
        <v>10</v>
      </c>
      <c r="L28" s="5">
        <v>0</v>
      </c>
      <c r="M28" s="5">
        <v>0</v>
      </c>
      <c r="N28" s="5">
        <v>0</v>
      </c>
      <c r="O28" s="5">
        <v>0</v>
      </c>
      <c r="P28" s="3"/>
    </row>
    <row r="29" spans="1:16" s="1" customFormat="1" ht="12.75">
      <c r="A29" s="3">
        <v>17</v>
      </c>
      <c r="B29" s="3" t="s">
        <v>49</v>
      </c>
      <c r="C29" s="2">
        <v>2</v>
      </c>
      <c r="D29" s="2">
        <v>2</v>
      </c>
      <c r="E29" s="2"/>
      <c r="F29" s="17">
        <f>G29+H29</f>
        <v>6</v>
      </c>
      <c r="G29" s="2"/>
      <c r="H29" s="2">
        <v>6</v>
      </c>
      <c r="I29" s="2">
        <v>30</v>
      </c>
      <c r="J29" s="5">
        <v>0</v>
      </c>
      <c r="K29" s="5">
        <v>0</v>
      </c>
      <c r="L29" s="5">
        <v>0</v>
      </c>
      <c r="M29" s="5">
        <v>15</v>
      </c>
      <c r="N29" s="5">
        <v>7</v>
      </c>
      <c r="O29" s="5">
        <v>8</v>
      </c>
      <c r="P29" s="2"/>
    </row>
    <row r="30" spans="1:16" s="13" customFormat="1" ht="12.75">
      <c r="A30" s="11"/>
      <c r="B30" s="11" t="s">
        <v>11</v>
      </c>
      <c r="C30" s="12">
        <f>COUNT(C11:C29)</f>
        <v>8</v>
      </c>
      <c r="D30" s="12"/>
      <c r="E30" s="11"/>
      <c r="F30" s="12">
        <f aca="true" t="shared" si="1" ref="F30:O30">SUM(F11:F29)</f>
        <v>60</v>
      </c>
      <c r="G30" s="12">
        <f t="shared" si="1"/>
        <v>30</v>
      </c>
      <c r="H30" s="12">
        <f t="shared" si="1"/>
        <v>30</v>
      </c>
      <c r="I30" s="12">
        <f t="shared" si="1"/>
        <v>478</v>
      </c>
      <c r="J30" s="12">
        <f t="shared" si="1"/>
        <v>121</v>
      </c>
      <c r="K30" s="12">
        <f t="shared" si="1"/>
        <v>99</v>
      </c>
      <c r="L30" s="12">
        <f t="shared" si="1"/>
        <v>37</v>
      </c>
      <c r="M30" s="12">
        <f t="shared" si="1"/>
        <v>118</v>
      </c>
      <c r="N30" s="12">
        <f t="shared" si="1"/>
        <v>84</v>
      </c>
      <c r="O30" s="12">
        <f t="shared" si="1"/>
        <v>19</v>
      </c>
      <c r="P30" s="11"/>
    </row>
    <row r="31" spans="1:16" s="1" customFormat="1" ht="12.75">
      <c r="A31" s="27"/>
      <c r="B31" s="18" t="s">
        <v>21</v>
      </c>
      <c r="C31" s="19"/>
      <c r="D31" s="19"/>
      <c r="E31" s="19"/>
      <c r="F31" s="13"/>
      <c r="G31" s="13"/>
      <c r="H31" s="13"/>
      <c r="I31" s="115">
        <f>SUM(J30:L30)</f>
        <v>257</v>
      </c>
      <c r="J31" s="115"/>
      <c r="K31" s="115"/>
      <c r="L31" s="115">
        <f>SUM(M30:O30)</f>
        <v>221</v>
      </c>
      <c r="M31" s="115"/>
      <c r="N31" s="115"/>
      <c r="O31" s="10"/>
      <c r="P31" s="9"/>
    </row>
    <row r="32" spans="1:16" s="1" customFormat="1" ht="12.75">
      <c r="A32" s="27"/>
      <c r="B32" s="64" t="s">
        <v>95</v>
      </c>
      <c r="C32" s="63"/>
      <c r="D32" s="63"/>
      <c r="E32" s="63"/>
      <c r="F32" s="27">
        <f>SUM(F11:F25)</f>
        <v>50</v>
      </c>
      <c r="G32" s="27">
        <f>SUM(G11:G25)</f>
        <v>26</v>
      </c>
      <c r="H32" s="27">
        <f>SUM(H11:H25)</f>
        <v>24</v>
      </c>
      <c r="I32" s="57"/>
      <c r="J32" s="57"/>
      <c r="K32" s="41"/>
      <c r="L32" s="41"/>
      <c r="M32" s="41"/>
      <c r="N32" s="41"/>
      <c r="O32" s="10"/>
      <c r="P32" s="9"/>
    </row>
    <row r="33" spans="1:15" s="1" customFormat="1" ht="12.75">
      <c r="A33" s="27"/>
      <c r="B33" s="64" t="s">
        <v>96</v>
      </c>
      <c r="C33" s="63"/>
      <c r="D33" s="63"/>
      <c r="E33" s="63"/>
      <c r="F33" s="27">
        <f>SUM(F28:F29)</f>
        <v>10</v>
      </c>
      <c r="G33" s="27">
        <f>SUM(G28:G29)</f>
        <v>4</v>
      </c>
      <c r="H33" s="27">
        <f>SUM(H28:H29)</f>
        <v>6</v>
      </c>
      <c r="I33" s="57"/>
      <c r="J33" s="57"/>
      <c r="K33" s="41"/>
      <c r="O33" s="9"/>
    </row>
    <row r="34" spans="1:15" s="1" customFormat="1" ht="12.75">
      <c r="A34" s="27"/>
      <c r="B34" s="58"/>
      <c r="C34" s="63"/>
      <c r="D34" s="63"/>
      <c r="E34" s="63"/>
      <c r="F34" s="59"/>
      <c r="G34" s="59"/>
      <c r="H34" s="59"/>
      <c r="I34" s="57"/>
      <c r="J34" s="57"/>
      <c r="K34" s="41"/>
      <c r="O34" s="9"/>
    </row>
    <row r="35" spans="1:16" s="1" customFormat="1" ht="12.75">
      <c r="A35" s="27"/>
      <c r="B35" s="58"/>
      <c r="C35" s="63"/>
      <c r="D35" s="63"/>
      <c r="E35" s="63"/>
      <c r="F35" s="59"/>
      <c r="G35" s="59"/>
      <c r="H35" s="59"/>
      <c r="I35" s="59"/>
      <c r="J35" s="59"/>
      <c r="K35" s="41"/>
      <c r="L35" s="41"/>
      <c r="M35" s="41"/>
      <c r="N35" s="41"/>
      <c r="O35" s="10"/>
      <c r="P35" s="9"/>
    </row>
    <row r="36" spans="1:16" s="1" customFormat="1" ht="12.75">
      <c r="A36" s="27"/>
      <c r="B36" s="42"/>
      <c r="C36" s="44"/>
      <c r="D36" s="44"/>
      <c r="E36" s="44"/>
      <c r="F36"/>
      <c r="G36"/>
      <c r="H36"/>
      <c r="I36"/>
      <c r="J36"/>
      <c r="K36"/>
      <c r="L36"/>
      <c r="M36"/>
      <c r="N36"/>
      <c r="O36"/>
      <c r="P36" s="9"/>
    </row>
    <row r="37" spans="1:16" s="1" customFormat="1" ht="12.75">
      <c r="A37" s="27"/>
      <c r="B37" s="82" t="s">
        <v>108</v>
      </c>
      <c r="C37" s="83"/>
      <c r="D37" s="83"/>
      <c r="E37" s="83"/>
      <c r="F37" s="83">
        <f>SUM(F11:F16)</f>
        <v>27</v>
      </c>
      <c r="G37" s="83">
        <f aca="true" t="shared" si="2" ref="G37:O37">SUM(G11:G16)</f>
        <v>15</v>
      </c>
      <c r="H37" s="83">
        <f t="shared" si="2"/>
        <v>12</v>
      </c>
      <c r="I37" s="83">
        <f t="shared" si="2"/>
        <v>186</v>
      </c>
      <c r="J37" s="83">
        <f t="shared" si="2"/>
        <v>41</v>
      </c>
      <c r="K37" s="83">
        <f t="shared" si="2"/>
        <v>37</v>
      </c>
      <c r="L37" s="83">
        <f t="shared" si="2"/>
        <v>22</v>
      </c>
      <c r="M37" s="83">
        <f t="shared" si="2"/>
        <v>69</v>
      </c>
      <c r="N37" s="83">
        <f t="shared" si="2"/>
        <v>6</v>
      </c>
      <c r="O37" s="83">
        <f t="shared" si="2"/>
        <v>11</v>
      </c>
      <c r="P37" s="9"/>
    </row>
    <row r="38" spans="2:15" ht="12.7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ht="12.75">
      <c r="B39" s="36"/>
    </row>
    <row r="40" s="33" customFormat="1" ht="12.75"/>
    <row r="41" s="23" customFormat="1" ht="12.75"/>
    <row r="44" spans="2:15" ht="12.75">
      <c r="B44" s="15" t="s">
        <v>107</v>
      </c>
      <c r="D44" s="15"/>
      <c r="E44" s="20" t="s">
        <v>14</v>
      </c>
      <c r="F44" s="20" t="s">
        <v>0</v>
      </c>
      <c r="G44" s="20"/>
      <c r="H44" s="20"/>
      <c r="I44" s="20"/>
      <c r="J44" s="15"/>
      <c r="K44" s="15"/>
      <c r="L44" s="15"/>
      <c r="M44" s="15"/>
      <c r="N44" s="15"/>
      <c r="O44" s="15"/>
    </row>
    <row r="45" spans="2:15" ht="12.75">
      <c r="B45" t="s">
        <v>114</v>
      </c>
      <c r="D45" s="16"/>
      <c r="E45" s="45">
        <f>I45/I48</f>
        <v>0.5062111801242236</v>
      </c>
      <c r="F45" s="20" t="s">
        <v>15</v>
      </c>
      <c r="G45" s="20"/>
      <c r="H45" s="20"/>
      <c r="I45" s="20">
        <f>J69+M69</f>
        <v>163</v>
      </c>
      <c r="J45" s="15"/>
      <c r="K45" s="15"/>
      <c r="L45" s="15"/>
      <c r="M45" s="15"/>
      <c r="N45" s="15"/>
      <c r="O45" s="15"/>
    </row>
    <row r="46" spans="2:15" ht="12.75">
      <c r="B46" t="s">
        <v>66</v>
      </c>
      <c r="D46" s="16"/>
      <c r="E46" s="45">
        <f>I46/I48</f>
        <v>0.468944099378882</v>
      </c>
      <c r="F46" s="20" t="s">
        <v>16</v>
      </c>
      <c r="G46" s="20"/>
      <c r="H46" s="20"/>
      <c r="I46" s="20">
        <f>K69+N69</f>
        <v>151</v>
      </c>
      <c r="J46" s="15"/>
      <c r="K46" s="15"/>
      <c r="L46" s="15"/>
      <c r="M46" s="15"/>
      <c r="N46" s="15"/>
      <c r="O46" s="15"/>
    </row>
    <row r="47" spans="2:15" ht="12.75">
      <c r="B47" t="s">
        <v>52</v>
      </c>
      <c r="D47" s="16"/>
      <c r="E47" s="45">
        <f>I47/I48</f>
        <v>0.024844720496894408</v>
      </c>
      <c r="F47" s="20" t="s">
        <v>17</v>
      </c>
      <c r="G47" s="20"/>
      <c r="H47" s="20"/>
      <c r="I47" s="20">
        <f>L69+O69</f>
        <v>8</v>
      </c>
      <c r="J47" s="15"/>
      <c r="K47" s="15"/>
      <c r="L47" s="15"/>
      <c r="M47" s="15"/>
      <c r="N47" s="15"/>
      <c r="O47" s="15"/>
    </row>
    <row r="48" spans="2:15" ht="12.75">
      <c r="B48" t="s">
        <v>27</v>
      </c>
      <c r="D48" s="15"/>
      <c r="E48" s="45">
        <f>SUM(E45:E47)</f>
        <v>1</v>
      </c>
      <c r="F48" s="20" t="s">
        <v>2</v>
      </c>
      <c r="G48" s="20"/>
      <c r="H48" s="20"/>
      <c r="I48" s="20">
        <f>SUM(I45:I47)</f>
        <v>322</v>
      </c>
      <c r="J48" s="15"/>
      <c r="K48" s="15"/>
      <c r="L48" s="15"/>
      <c r="M48" s="15"/>
      <c r="N48" s="15"/>
      <c r="O48" s="15"/>
    </row>
    <row r="49" ht="12.75">
      <c r="B49" t="s">
        <v>29</v>
      </c>
    </row>
    <row r="50" spans="1:16" ht="12.75">
      <c r="A50" s="98" t="s">
        <v>12</v>
      </c>
      <c r="B50" s="100" t="s">
        <v>3</v>
      </c>
      <c r="C50" s="100" t="s">
        <v>89</v>
      </c>
      <c r="D50" s="100"/>
      <c r="E50" s="100"/>
      <c r="F50" s="120" t="s">
        <v>4</v>
      </c>
      <c r="G50" s="121"/>
      <c r="H50" s="122"/>
      <c r="I50" s="99" t="s">
        <v>5</v>
      </c>
      <c r="J50" s="113"/>
      <c r="K50" s="113"/>
      <c r="L50" s="113"/>
      <c r="M50" s="113"/>
      <c r="N50" s="113"/>
      <c r="O50" s="114"/>
      <c r="P50" s="101" t="s">
        <v>6</v>
      </c>
    </row>
    <row r="51" spans="1:16" ht="12.75">
      <c r="A51" s="98"/>
      <c r="B51" s="111"/>
      <c r="C51" s="104" t="s">
        <v>7</v>
      </c>
      <c r="D51" s="109" t="s">
        <v>90</v>
      </c>
      <c r="E51" s="109" t="s">
        <v>91</v>
      </c>
      <c r="F51" s="104" t="s">
        <v>22</v>
      </c>
      <c r="G51" s="104" t="s">
        <v>97</v>
      </c>
      <c r="H51" s="104" t="s">
        <v>98</v>
      </c>
      <c r="I51" s="109" t="s">
        <v>94</v>
      </c>
      <c r="J51" s="106" t="s">
        <v>97</v>
      </c>
      <c r="K51" s="107"/>
      <c r="L51" s="108"/>
      <c r="M51" s="106" t="s">
        <v>98</v>
      </c>
      <c r="N51" s="107"/>
      <c r="O51" s="108"/>
      <c r="P51" s="102"/>
    </row>
    <row r="52" spans="1:16" ht="12.75">
      <c r="A52" s="98"/>
      <c r="B52" s="112"/>
      <c r="C52" s="105"/>
      <c r="D52" s="110"/>
      <c r="E52" s="110"/>
      <c r="F52" s="105"/>
      <c r="G52" s="105"/>
      <c r="H52" s="105"/>
      <c r="I52" s="110"/>
      <c r="J52" s="54" t="s">
        <v>8</v>
      </c>
      <c r="K52" s="55" t="s">
        <v>9</v>
      </c>
      <c r="L52" s="55" t="s">
        <v>10</v>
      </c>
      <c r="M52" s="55" t="s">
        <v>8</v>
      </c>
      <c r="N52" s="55" t="s">
        <v>9</v>
      </c>
      <c r="O52" s="55" t="s">
        <v>10</v>
      </c>
      <c r="P52" s="103"/>
    </row>
    <row r="53" spans="1:16" ht="12.75">
      <c r="A53" s="96">
        <v>1</v>
      </c>
      <c r="B53" s="96" t="s">
        <v>53</v>
      </c>
      <c r="C53" s="92">
        <v>3</v>
      </c>
      <c r="D53" s="92">
        <v>3</v>
      </c>
      <c r="E53" s="92"/>
      <c r="F53" s="94">
        <f>G53+H53</f>
        <v>7</v>
      </c>
      <c r="G53" s="92">
        <v>7</v>
      </c>
      <c r="H53" s="92"/>
      <c r="I53" s="92">
        <v>30</v>
      </c>
      <c r="J53" s="94">
        <v>15</v>
      </c>
      <c r="K53" s="94">
        <v>15</v>
      </c>
      <c r="L53" s="94">
        <v>0</v>
      </c>
      <c r="M53" s="94">
        <v>0</v>
      </c>
      <c r="N53" s="94">
        <v>0</v>
      </c>
      <c r="O53" s="94">
        <v>0</v>
      </c>
      <c r="P53" s="28"/>
    </row>
    <row r="54" spans="1:16" ht="12.75">
      <c r="A54" s="25">
        <v>2</v>
      </c>
      <c r="B54" s="97" t="s">
        <v>54</v>
      </c>
      <c r="C54" s="35">
        <v>4</v>
      </c>
      <c r="D54" s="35">
        <v>4</v>
      </c>
      <c r="E54" s="35"/>
      <c r="F54" s="17">
        <f aca="true" t="shared" si="3" ref="F54:F61">G54+H54</f>
        <v>7</v>
      </c>
      <c r="G54" s="35"/>
      <c r="H54" s="35">
        <v>7</v>
      </c>
      <c r="I54" s="35">
        <v>30</v>
      </c>
      <c r="J54" s="17">
        <v>0</v>
      </c>
      <c r="K54" s="17">
        <v>0</v>
      </c>
      <c r="L54" s="17">
        <v>0</v>
      </c>
      <c r="M54" s="17">
        <v>15</v>
      </c>
      <c r="N54" s="17">
        <v>15</v>
      </c>
      <c r="O54" s="17">
        <v>0</v>
      </c>
      <c r="P54" s="21"/>
    </row>
    <row r="55" spans="1:16" ht="12.75">
      <c r="A55" s="25">
        <v>3</v>
      </c>
      <c r="B55" s="25" t="s">
        <v>116</v>
      </c>
      <c r="C55" s="35"/>
      <c r="D55" s="35"/>
      <c r="E55" s="35">
        <v>3</v>
      </c>
      <c r="F55" s="17">
        <f t="shared" si="3"/>
        <v>7</v>
      </c>
      <c r="G55" s="35">
        <v>7</v>
      </c>
      <c r="H55" s="35"/>
      <c r="I55" s="35">
        <v>15</v>
      </c>
      <c r="J55" s="17">
        <v>0</v>
      </c>
      <c r="K55" s="17">
        <v>15</v>
      </c>
      <c r="L55" s="17">
        <v>0</v>
      </c>
      <c r="M55" s="17">
        <v>0</v>
      </c>
      <c r="N55" s="17">
        <v>0</v>
      </c>
      <c r="O55" s="17">
        <v>0</v>
      </c>
      <c r="P55" s="3"/>
    </row>
    <row r="56" spans="1:16" ht="12.75">
      <c r="A56" s="25">
        <v>4</v>
      </c>
      <c r="B56" s="25" t="s">
        <v>117</v>
      </c>
      <c r="C56" s="35"/>
      <c r="D56" s="35"/>
      <c r="E56" s="35">
        <v>4</v>
      </c>
      <c r="F56" s="17">
        <f t="shared" si="3"/>
        <v>13</v>
      </c>
      <c r="G56" s="35"/>
      <c r="H56" s="35">
        <v>13</v>
      </c>
      <c r="I56" s="35">
        <v>30</v>
      </c>
      <c r="J56" s="17">
        <v>0</v>
      </c>
      <c r="K56" s="17">
        <v>0</v>
      </c>
      <c r="L56" s="17">
        <v>0</v>
      </c>
      <c r="M56" s="17">
        <v>0</v>
      </c>
      <c r="N56" s="17">
        <v>30</v>
      </c>
      <c r="O56" s="17">
        <v>0</v>
      </c>
      <c r="P56" s="3"/>
    </row>
    <row r="57" spans="1:16" ht="12.75">
      <c r="A57" s="25">
        <v>5</v>
      </c>
      <c r="B57" s="25" t="s">
        <v>55</v>
      </c>
      <c r="C57" s="17"/>
      <c r="D57" s="35">
        <v>3</v>
      </c>
      <c r="E57" s="17"/>
      <c r="F57" s="17">
        <f t="shared" si="3"/>
        <v>2</v>
      </c>
      <c r="G57" s="17">
        <v>2</v>
      </c>
      <c r="H57" s="17"/>
      <c r="I57" s="17">
        <v>15</v>
      </c>
      <c r="J57" s="17">
        <v>0</v>
      </c>
      <c r="K57" s="17">
        <v>15</v>
      </c>
      <c r="L57" s="17">
        <v>0</v>
      </c>
      <c r="M57" s="17">
        <v>0</v>
      </c>
      <c r="N57" s="17">
        <v>0</v>
      </c>
      <c r="O57" s="17">
        <v>0</v>
      </c>
      <c r="P57" s="25"/>
    </row>
    <row r="58" spans="1:16" ht="12.75">
      <c r="A58" s="25">
        <v>6</v>
      </c>
      <c r="B58" s="3" t="s">
        <v>19</v>
      </c>
      <c r="C58" s="2"/>
      <c r="D58" s="2" t="s">
        <v>82</v>
      </c>
      <c r="E58" s="2"/>
      <c r="F58" s="29">
        <f t="shared" si="3"/>
        <v>2</v>
      </c>
      <c r="G58" s="2">
        <v>1</v>
      </c>
      <c r="H58" s="2">
        <v>1</v>
      </c>
      <c r="I58" s="2">
        <v>30</v>
      </c>
      <c r="J58" s="5">
        <v>15</v>
      </c>
      <c r="K58" s="5">
        <v>0</v>
      </c>
      <c r="L58" s="5">
        <v>0</v>
      </c>
      <c r="M58" s="5">
        <v>15</v>
      </c>
      <c r="N58" s="5">
        <v>0</v>
      </c>
      <c r="O58" s="5">
        <v>0</v>
      </c>
      <c r="P58" s="3"/>
    </row>
    <row r="59" spans="1:16" ht="12.75">
      <c r="A59" s="25">
        <v>7</v>
      </c>
      <c r="B59" s="3" t="s">
        <v>56</v>
      </c>
      <c r="C59" s="2"/>
      <c r="D59" s="4">
        <v>3</v>
      </c>
      <c r="E59" s="2"/>
      <c r="F59" s="29">
        <f t="shared" si="3"/>
        <v>3</v>
      </c>
      <c r="G59" s="2">
        <v>3</v>
      </c>
      <c r="H59" s="2"/>
      <c r="I59" s="2">
        <v>30</v>
      </c>
      <c r="J59" s="2">
        <v>15</v>
      </c>
      <c r="K59" s="2">
        <v>15</v>
      </c>
      <c r="L59" s="2">
        <v>0</v>
      </c>
      <c r="M59" s="2">
        <v>0</v>
      </c>
      <c r="N59" s="2">
        <v>0</v>
      </c>
      <c r="O59" s="2">
        <v>0</v>
      </c>
      <c r="P59" s="25"/>
    </row>
    <row r="60" spans="1:16" ht="12.75">
      <c r="A60" s="25">
        <v>8</v>
      </c>
      <c r="B60" s="6" t="s">
        <v>57</v>
      </c>
      <c r="C60" s="7"/>
      <c r="D60" s="8">
        <v>3</v>
      </c>
      <c r="E60" s="7"/>
      <c r="F60" s="29">
        <f t="shared" si="3"/>
        <v>4</v>
      </c>
      <c r="G60" s="2">
        <v>4</v>
      </c>
      <c r="H60" s="2"/>
      <c r="I60" s="2">
        <v>22</v>
      </c>
      <c r="J60" s="2">
        <v>8</v>
      </c>
      <c r="K60" s="2">
        <v>6</v>
      </c>
      <c r="L60" s="2">
        <v>8</v>
      </c>
      <c r="M60" s="2">
        <v>0</v>
      </c>
      <c r="N60" s="2">
        <v>0</v>
      </c>
      <c r="O60" s="2">
        <v>0</v>
      </c>
      <c r="P60" s="2"/>
    </row>
    <row r="61" spans="1:16" ht="12.75">
      <c r="A61" s="25">
        <v>9</v>
      </c>
      <c r="B61" s="6" t="s">
        <v>58</v>
      </c>
      <c r="C61" s="7">
        <v>4</v>
      </c>
      <c r="D61" s="8">
        <v>4</v>
      </c>
      <c r="E61" s="7"/>
      <c r="F61" s="29">
        <f t="shared" si="3"/>
        <v>3</v>
      </c>
      <c r="G61" s="7"/>
      <c r="H61" s="7">
        <v>3</v>
      </c>
      <c r="I61" s="7">
        <v>25</v>
      </c>
      <c r="J61" s="5">
        <v>0</v>
      </c>
      <c r="K61" s="5">
        <v>0</v>
      </c>
      <c r="L61" s="5">
        <v>0</v>
      </c>
      <c r="M61" s="5">
        <v>10</v>
      </c>
      <c r="N61" s="5">
        <v>15</v>
      </c>
      <c r="O61" s="5">
        <v>0</v>
      </c>
      <c r="P61" s="25"/>
    </row>
    <row r="62" spans="1:16" ht="12.75">
      <c r="A62" s="25"/>
      <c r="B62" s="25"/>
      <c r="C62" s="17"/>
      <c r="D62" s="17"/>
      <c r="E62" s="17"/>
      <c r="F62" s="4"/>
      <c r="G62" s="17"/>
      <c r="H62" s="17"/>
      <c r="I62" s="17"/>
      <c r="J62" s="17"/>
      <c r="K62" s="17"/>
      <c r="L62" s="17"/>
      <c r="M62" s="17"/>
      <c r="N62" s="17"/>
      <c r="O62" s="17"/>
      <c r="P62" s="25"/>
    </row>
    <row r="63" spans="1:16" ht="12.75">
      <c r="A63" s="3"/>
      <c r="B63" s="37" t="s">
        <v>23</v>
      </c>
      <c r="C63" s="2"/>
      <c r="D63" s="2"/>
      <c r="E63" s="2"/>
      <c r="F63" s="4"/>
      <c r="G63" s="2"/>
      <c r="H63" s="2"/>
      <c r="I63" s="2"/>
      <c r="J63" s="2"/>
      <c r="K63" s="2"/>
      <c r="L63" s="2"/>
      <c r="M63" s="2"/>
      <c r="N63" s="2"/>
      <c r="O63" s="2"/>
      <c r="P63" s="3"/>
    </row>
    <row r="64" spans="1:16" ht="12.75">
      <c r="A64" s="3">
        <v>10</v>
      </c>
      <c r="B64" s="3" t="s">
        <v>60</v>
      </c>
      <c r="C64" s="2"/>
      <c r="D64" s="4">
        <v>3</v>
      </c>
      <c r="E64" s="2"/>
      <c r="F64" s="4">
        <f>G64+H64</f>
        <v>1</v>
      </c>
      <c r="G64" s="2">
        <v>1</v>
      </c>
      <c r="H64" s="2"/>
      <c r="I64" s="2">
        <v>15</v>
      </c>
      <c r="J64" s="2">
        <v>15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3"/>
    </row>
    <row r="65" spans="1:16" ht="12.75">
      <c r="A65" s="3">
        <v>11</v>
      </c>
      <c r="B65" s="3" t="s">
        <v>61</v>
      </c>
      <c r="C65" s="2"/>
      <c r="D65" s="4">
        <v>3</v>
      </c>
      <c r="E65" s="2"/>
      <c r="F65" s="4">
        <f>G65+H65</f>
        <v>3</v>
      </c>
      <c r="G65" s="2">
        <v>3</v>
      </c>
      <c r="H65" s="2"/>
      <c r="I65" s="2">
        <v>20</v>
      </c>
      <c r="J65" s="2">
        <v>10</v>
      </c>
      <c r="K65" s="2">
        <v>10</v>
      </c>
      <c r="L65" s="2">
        <v>0</v>
      </c>
      <c r="M65" s="2">
        <v>0</v>
      </c>
      <c r="N65" s="2">
        <v>0</v>
      </c>
      <c r="O65" s="2">
        <v>0</v>
      </c>
      <c r="P65" s="3"/>
    </row>
    <row r="66" spans="1:16" ht="12.75">
      <c r="A66" s="3">
        <v>12</v>
      </c>
      <c r="B66" s="3" t="s">
        <v>62</v>
      </c>
      <c r="C66" s="2">
        <v>3</v>
      </c>
      <c r="D66" s="2"/>
      <c r="E66" s="2"/>
      <c r="F66" s="4">
        <f>G66+H66</f>
        <v>2</v>
      </c>
      <c r="G66" s="2">
        <v>2</v>
      </c>
      <c r="H66" s="2"/>
      <c r="I66" s="2">
        <v>15</v>
      </c>
      <c r="J66" s="2">
        <v>15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3"/>
    </row>
    <row r="67" spans="1:16" ht="12.75">
      <c r="A67" s="3">
        <v>13</v>
      </c>
      <c r="B67" s="3" t="s">
        <v>63</v>
      </c>
      <c r="C67" s="2">
        <v>4</v>
      </c>
      <c r="D67" s="2">
        <v>4</v>
      </c>
      <c r="E67" s="2"/>
      <c r="F67" s="4">
        <f>G67+H67</f>
        <v>4</v>
      </c>
      <c r="G67" s="2"/>
      <c r="H67" s="2">
        <v>4</v>
      </c>
      <c r="I67" s="2">
        <v>30</v>
      </c>
      <c r="J67" s="2">
        <v>0</v>
      </c>
      <c r="K67" s="2">
        <v>0</v>
      </c>
      <c r="L67" s="2">
        <v>0</v>
      </c>
      <c r="M67" s="2">
        <v>15</v>
      </c>
      <c r="N67" s="2">
        <v>15</v>
      </c>
      <c r="O67" s="2">
        <v>0</v>
      </c>
      <c r="P67" s="3"/>
    </row>
    <row r="68" spans="1:16" ht="12.75">
      <c r="A68" s="3">
        <v>14</v>
      </c>
      <c r="B68" s="3" t="s">
        <v>64</v>
      </c>
      <c r="C68" s="2"/>
      <c r="D68" s="2">
        <v>4</v>
      </c>
      <c r="E68" s="2"/>
      <c r="F68" s="4">
        <f>G68+H68</f>
        <v>2</v>
      </c>
      <c r="G68" s="2"/>
      <c r="H68" s="2">
        <v>2</v>
      </c>
      <c r="I68" s="2">
        <v>15</v>
      </c>
      <c r="J68" s="2">
        <v>0</v>
      </c>
      <c r="K68" s="2">
        <v>0</v>
      </c>
      <c r="L68" s="2">
        <v>0</v>
      </c>
      <c r="M68" s="2">
        <v>15</v>
      </c>
      <c r="N68" s="2">
        <v>0</v>
      </c>
      <c r="O68" s="2">
        <v>0</v>
      </c>
      <c r="P68" s="3"/>
    </row>
    <row r="69" spans="1:16" ht="12.75">
      <c r="A69" s="11"/>
      <c r="B69" s="11" t="s">
        <v>11</v>
      </c>
      <c r="C69" s="12">
        <f>COUNT(C53:C68)</f>
        <v>5</v>
      </c>
      <c r="D69" s="11"/>
      <c r="E69" s="11"/>
      <c r="F69" s="12">
        <f aca="true" t="shared" si="4" ref="F69:O69">SUM(F53:F68)</f>
        <v>60</v>
      </c>
      <c r="G69" s="12">
        <f t="shared" si="4"/>
        <v>30</v>
      </c>
      <c r="H69" s="12">
        <f t="shared" si="4"/>
        <v>30</v>
      </c>
      <c r="I69" s="12">
        <f t="shared" si="4"/>
        <v>322</v>
      </c>
      <c r="J69" s="12">
        <f t="shared" si="4"/>
        <v>93</v>
      </c>
      <c r="K69" s="12">
        <f t="shared" si="4"/>
        <v>76</v>
      </c>
      <c r="L69" s="12">
        <f t="shared" si="4"/>
        <v>8</v>
      </c>
      <c r="M69" s="12">
        <f t="shared" si="4"/>
        <v>70</v>
      </c>
      <c r="N69" s="12">
        <f t="shared" si="4"/>
        <v>75</v>
      </c>
      <c r="O69" s="12">
        <f t="shared" si="4"/>
        <v>0</v>
      </c>
      <c r="P69" s="11"/>
    </row>
    <row r="70" spans="1:16" ht="12.75">
      <c r="A70" s="14"/>
      <c r="B70" t="s">
        <v>65</v>
      </c>
      <c r="C70" s="56"/>
      <c r="D70" s="14"/>
      <c r="E70" s="14"/>
      <c r="F70" s="56"/>
      <c r="G70" s="56"/>
      <c r="H70" s="56"/>
      <c r="I70" s="56"/>
      <c r="J70" s="65"/>
      <c r="K70" s="65"/>
      <c r="L70" s="65"/>
      <c r="M70" s="65"/>
      <c r="N70" s="65"/>
      <c r="O70" s="65"/>
      <c r="P70" s="14"/>
    </row>
    <row r="71" spans="1:16" ht="12.75">
      <c r="A71" s="15"/>
      <c r="B71" s="15" t="s">
        <v>21</v>
      </c>
      <c r="C71" s="15"/>
      <c r="D71" s="15"/>
      <c r="E71" s="15"/>
      <c r="F71" s="15"/>
      <c r="G71" s="15"/>
      <c r="H71" s="15"/>
      <c r="I71" s="15"/>
      <c r="J71" s="119">
        <f>SUM(J69:L69)</f>
        <v>177</v>
      </c>
      <c r="K71" s="119"/>
      <c r="L71" s="119"/>
      <c r="M71" s="119">
        <f>SUM(M69:O69)</f>
        <v>145</v>
      </c>
      <c r="N71" s="119"/>
      <c r="O71" s="119"/>
      <c r="P71" s="14"/>
    </row>
    <row r="72" spans="1:16" ht="12.75">
      <c r="A72" s="15"/>
      <c r="B72" s="64" t="s">
        <v>95</v>
      </c>
      <c r="C72" s="63"/>
      <c r="D72" s="63"/>
      <c r="E72" s="63"/>
      <c r="F72" s="27">
        <f>SUM(F53:F61)</f>
        <v>48</v>
      </c>
      <c r="G72" s="27">
        <f>SUM(G53:G61)</f>
        <v>24</v>
      </c>
      <c r="H72" s="27">
        <f>SUM(H53:H61)</f>
        <v>24</v>
      </c>
      <c r="I72" s="15"/>
      <c r="J72" s="38"/>
      <c r="K72" s="38"/>
      <c r="L72" s="38"/>
      <c r="M72" s="38"/>
      <c r="N72" s="38"/>
      <c r="O72" s="38"/>
      <c r="P72" s="14"/>
    </row>
    <row r="73" spans="1:16" ht="12.75">
      <c r="A73" s="15"/>
      <c r="B73" s="64" t="s">
        <v>96</v>
      </c>
      <c r="C73" s="63"/>
      <c r="D73" s="63"/>
      <c r="E73" s="63"/>
      <c r="F73" s="27">
        <f>SUM(F64:F68)</f>
        <v>12</v>
      </c>
      <c r="G73" s="27">
        <f>SUM(G64:G68)</f>
        <v>6</v>
      </c>
      <c r="H73" s="27">
        <f>SUM(H64:H68)</f>
        <v>6</v>
      </c>
      <c r="I73" s="57"/>
      <c r="J73" s="57"/>
      <c r="K73" s="38"/>
      <c r="L73" s="38"/>
      <c r="M73" s="38"/>
      <c r="N73" s="38"/>
      <c r="O73" s="38"/>
      <c r="P73" s="14"/>
    </row>
    <row r="74" spans="1:16" ht="12.75">
      <c r="A74" s="15"/>
      <c r="B74" s="58"/>
      <c r="C74" s="63"/>
      <c r="D74" s="63"/>
      <c r="E74" s="63"/>
      <c r="F74" s="59"/>
      <c r="G74" s="59"/>
      <c r="H74" s="59"/>
      <c r="I74" s="57"/>
      <c r="J74" s="57"/>
      <c r="K74" s="38"/>
      <c r="L74" s="38"/>
      <c r="M74" s="38"/>
      <c r="N74" s="38"/>
      <c r="O74" s="38"/>
      <c r="P74" s="14"/>
    </row>
    <row r="75" spans="1:16" ht="12.75">
      <c r="A75" s="15"/>
      <c r="B75" s="58"/>
      <c r="C75" s="63"/>
      <c r="D75" s="63"/>
      <c r="E75" s="63"/>
      <c r="F75" s="59"/>
      <c r="G75" s="59"/>
      <c r="H75" s="59"/>
      <c r="I75" s="57"/>
      <c r="J75" s="57"/>
      <c r="K75" s="38"/>
      <c r="L75" s="38"/>
      <c r="M75" s="38"/>
      <c r="N75" s="38"/>
      <c r="O75" s="38"/>
      <c r="P75" s="14"/>
    </row>
    <row r="76" spans="1:16" ht="12.75">
      <c r="A76" s="15"/>
      <c r="B76" s="116"/>
      <c r="C76" s="118"/>
      <c r="D76" s="118"/>
      <c r="E76" s="118"/>
      <c r="P76" s="14"/>
    </row>
    <row r="77" spans="1:16" ht="12.75">
      <c r="A77" s="15"/>
      <c r="B77" s="82" t="s">
        <v>108</v>
      </c>
      <c r="C77" s="83"/>
      <c r="D77" s="83"/>
      <c r="E77" s="83"/>
      <c r="F77" s="83">
        <f>SUM(F53:F53)</f>
        <v>7</v>
      </c>
      <c r="G77" s="83">
        <f aca="true" t="shared" si="5" ref="G77:O77">SUM(G53:G53)</f>
        <v>7</v>
      </c>
      <c r="H77" s="83">
        <f t="shared" si="5"/>
        <v>0</v>
      </c>
      <c r="I77" s="83">
        <f t="shared" si="5"/>
        <v>30</v>
      </c>
      <c r="J77" s="83">
        <f t="shared" si="5"/>
        <v>15</v>
      </c>
      <c r="K77" s="83">
        <f t="shared" si="5"/>
        <v>15</v>
      </c>
      <c r="L77" s="83">
        <f t="shared" si="5"/>
        <v>0</v>
      </c>
      <c r="M77" s="83">
        <f t="shared" si="5"/>
        <v>0</v>
      </c>
      <c r="N77" s="83">
        <f t="shared" si="5"/>
        <v>0</v>
      </c>
      <c r="O77" s="83">
        <f t="shared" si="5"/>
        <v>0</v>
      </c>
      <c r="P77" s="9"/>
    </row>
    <row r="78" spans="1:16" ht="12.75">
      <c r="A78" s="15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14"/>
    </row>
    <row r="79" spans="1:16" ht="12.75">
      <c r="A79" s="15"/>
      <c r="B79" s="36"/>
      <c r="P79" s="14"/>
    </row>
    <row r="80" spans="1:16" ht="12.75">
      <c r="A80" s="15"/>
      <c r="B80" s="58"/>
      <c r="C80" s="63"/>
      <c r="D80" s="63"/>
      <c r="E80" s="63"/>
      <c r="F80" s="59"/>
      <c r="G80" s="59"/>
      <c r="H80" s="59"/>
      <c r="I80" s="57"/>
      <c r="J80" s="57"/>
      <c r="K80" s="38"/>
      <c r="L80" s="38"/>
      <c r="M80" s="38"/>
      <c r="N80" s="38"/>
      <c r="O80" s="38"/>
      <c r="P80" s="14"/>
    </row>
    <row r="81" spans="1:16" ht="12.75">
      <c r="A81" s="15"/>
      <c r="B81" s="58"/>
      <c r="C81" s="63"/>
      <c r="D81" s="63"/>
      <c r="E81" s="63"/>
      <c r="F81" s="59"/>
      <c r="G81" s="59"/>
      <c r="H81" s="59"/>
      <c r="I81" s="57"/>
      <c r="J81" s="57"/>
      <c r="K81" s="38"/>
      <c r="L81" s="38"/>
      <c r="M81" s="38"/>
      <c r="N81" s="38"/>
      <c r="O81" s="38"/>
      <c r="P81" s="14"/>
    </row>
    <row r="82" spans="1:16" ht="12.75">
      <c r="A82" s="15"/>
      <c r="B82" s="58"/>
      <c r="C82" s="63"/>
      <c r="D82" s="63"/>
      <c r="E82" s="63"/>
      <c r="F82" s="59"/>
      <c r="G82" s="59"/>
      <c r="H82" s="59"/>
      <c r="I82" s="57"/>
      <c r="J82" s="57"/>
      <c r="K82" s="38"/>
      <c r="L82" s="38"/>
      <c r="M82" s="38"/>
      <c r="N82" s="38"/>
      <c r="O82" s="38"/>
      <c r="P82" s="14"/>
    </row>
    <row r="83" spans="1:16" ht="12.75">
      <c r="A83" s="15"/>
      <c r="B83" s="58"/>
      <c r="C83" s="63"/>
      <c r="D83" s="63"/>
      <c r="E83" s="63"/>
      <c r="F83" s="59"/>
      <c r="G83" s="59"/>
      <c r="H83" s="59"/>
      <c r="I83" s="57"/>
      <c r="J83" s="57"/>
      <c r="K83" s="38"/>
      <c r="L83" s="38"/>
      <c r="M83" s="38"/>
      <c r="N83" s="38"/>
      <c r="O83" s="38"/>
      <c r="P83" s="14"/>
    </row>
    <row r="84" spans="1:16" ht="12.75">
      <c r="A84" s="15"/>
      <c r="B84" s="66" t="s">
        <v>88</v>
      </c>
      <c r="C84" s="13"/>
      <c r="D84" s="13"/>
      <c r="E84" s="13"/>
      <c r="F84" s="13">
        <f>F85+F86</f>
        <v>120</v>
      </c>
      <c r="G84" s="59"/>
      <c r="H84" s="59"/>
      <c r="I84" s="57"/>
      <c r="J84" s="57"/>
      <c r="K84" s="38"/>
      <c r="L84" s="38"/>
      <c r="M84" s="38"/>
      <c r="N84" s="38"/>
      <c r="O84" s="38"/>
      <c r="P84" s="14"/>
    </row>
    <row r="85" spans="1:16" ht="12.75">
      <c r="A85" s="15"/>
      <c r="B85" s="42" t="s">
        <v>99</v>
      </c>
      <c r="C85" s="13"/>
      <c r="D85" s="13"/>
      <c r="E85" s="13"/>
      <c r="F85" s="13">
        <f>F32+F72</f>
        <v>98</v>
      </c>
      <c r="G85" s="59"/>
      <c r="H85" s="59"/>
      <c r="I85" s="57"/>
      <c r="J85" s="57"/>
      <c r="K85" s="38"/>
      <c r="L85" s="38"/>
      <c r="M85" s="38"/>
      <c r="N85" s="38"/>
      <c r="O85" s="38"/>
      <c r="P85" s="14"/>
    </row>
    <row r="86" spans="1:16" ht="12.75">
      <c r="A86" s="15"/>
      <c r="B86" s="42" t="s">
        <v>100</v>
      </c>
      <c r="C86" s="13"/>
      <c r="D86" s="13"/>
      <c r="E86" s="13"/>
      <c r="F86" s="13">
        <f>F33+F73</f>
        <v>22</v>
      </c>
      <c r="G86" s="59"/>
      <c r="H86" s="59"/>
      <c r="I86" s="57"/>
      <c r="J86" s="57"/>
      <c r="K86" s="38"/>
      <c r="L86" s="38"/>
      <c r="M86" s="38"/>
      <c r="N86" s="38"/>
      <c r="O86" s="38"/>
      <c r="P86" s="14"/>
    </row>
    <row r="87" spans="1:16" ht="12.75">
      <c r="A87" s="15"/>
      <c r="B87" s="58"/>
      <c r="C87" s="63"/>
      <c r="D87" s="63"/>
      <c r="E87" s="63"/>
      <c r="F87" s="59"/>
      <c r="G87" s="59"/>
      <c r="H87" s="59"/>
      <c r="I87" s="57"/>
      <c r="J87" s="57"/>
      <c r="K87" s="38"/>
      <c r="L87" s="38"/>
      <c r="M87" s="38"/>
      <c r="N87" s="38"/>
      <c r="O87" s="38"/>
      <c r="P87" s="14"/>
    </row>
    <row r="90" spans="4:6" ht="12.75">
      <c r="D90" s="44"/>
      <c r="E90" s="44"/>
      <c r="F90" s="72"/>
    </row>
    <row r="91" spans="2:16" s="33" customFormat="1" ht="12.75">
      <c r="B91" s="82" t="s">
        <v>108</v>
      </c>
      <c r="C91" s="82"/>
      <c r="D91" s="82"/>
      <c r="E91" s="82"/>
      <c r="F91" s="82">
        <f>+F37+F77</f>
        <v>34</v>
      </c>
      <c r="G91" s="82">
        <f aca="true" t="shared" si="6" ref="G91:O91">+G37+G77</f>
        <v>22</v>
      </c>
      <c r="H91" s="82">
        <f t="shared" si="6"/>
        <v>12</v>
      </c>
      <c r="I91" s="82">
        <f t="shared" si="6"/>
        <v>216</v>
      </c>
      <c r="J91" s="82">
        <f t="shared" si="6"/>
        <v>56</v>
      </c>
      <c r="K91" s="82">
        <f t="shared" si="6"/>
        <v>52</v>
      </c>
      <c r="L91" s="82">
        <f t="shared" si="6"/>
        <v>22</v>
      </c>
      <c r="M91" s="82">
        <f t="shared" si="6"/>
        <v>69</v>
      </c>
      <c r="N91" s="82">
        <f t="shared" si="6"/>
        <v>6</v>
      </c>
      <c r="O91" s="82">
        <f t="shared" si="6"/>
        <v>11</v>
      </c>
      <c r="P91" s="20"/>
    </row>
    <row r="92" s="23" customFormat="1" ht="12.75"/>
    <row r="93" spans="2:15" ht="12.75">
      <c r="B93" s="38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7" spans="2:10" ht="12.75">
      <c r="B97" s="38" t="s">
        <v>31</v>
      </c>
      <c r="C97" s="15"/>
      <c r="D97" s="42" t="s">
        <v>101</v>
      </c>
      <c r="E97" s="15"/>
      <c r="F97" s="15"/>
      <c r="G97" s="15"/>
      <c r="H97" s="15"/>
      <c r="I97" s="42" t="s">
        <v>102</v>
      </c>
      <c r="J97" s="15"/>
    </row>
    <row r="98" spans="2:10" ht="12.75">
      <c r="B98" s="15"/>
      <c r="C98" s="67" t="s">
        <v>22</v>
      </c>
      <c r="D98" s="67" t="s">
        <v>18</v>
      </c>
      <c r="E98" s="36" t="s">
        <v>103</v>
      </c>
      <c r="F98" s="67" t="s">
        <v>18</v>
      </c>
      <c r="G98" s="67"/>
      <c r="H98" s="67"/>
      <c r="I98" s="36" t="s">
        <v>103</v>
      </c>
      <c r="J98" s="67" t="s">
        <v>18</v>
      </c>
    </row>
    <row r="99" spans="2:10" ht="12.75">
      <c r="B99" s="38" t="s">
        <v>24</v>
      </c>
      <c r="C99" s="15">
        <f>+E99+I99</f>
        <v>402</v>
      </c>
      <c r="D99" s="46">
        <f>+C99/$C102</f>
        <v>0.5025</v>
      </c>
      <c r="E99" s="15">
        <f>SUM(J11:J25)+SUM(M11:M25)+SUM(J53:J61)+SUM(M53:M61)</f>
        <v>307</v>
      </c>
      <c r="F99" s="46">
        <f>+E99/$E102</f>
        <v>0.4687022900763359</v>
      </c>
      <c r="G99" s="46"/>
      <c r="H99" s="46"/>
      <c r="I99" s="47">
        <f>SUM(J28:J29)+SUM(M28:M29)+SUM(J64:J68)+SUM(M64:M68)</f>
        <v>95</v>
      </c>
      <c r="J99" s="46">
        <f>+I99/$I102</f>
        <v>0.6551724137931034</v>
      </c>
    </row>
    <row r="100" spans="2:10" ht="12.75">
      <c r="B100" s="38" t="s">
        <v>25</v>
      </c>
      <c r="C100" s="15">
        <f>+E100+I100</f>
        <v>334</v>
      </c>
      <c r="D100" s="46">
        <f>+C100/$C102</f>
        <v>0.4175</v>
      </c>
      <c r="E100" s="15">
        <f>SUM(K11:K25)+SUM(N11:N25)+SUM(K53:K61)+SUM(N53:N61)</f>
        <v>292</v>
      </c>
      <c r="F100" s="46">
        <f>+E100/$E102</f>
        <v>0.44580152671755724</v>
      </c>
      <c r="G100" s="46"/>
      <c r="H100" s="46"/>
      <c r="I100" s="47">
        <f>SUM(K28:K29)+SUM(N28:N29)+SUM(K64:K68)+SUM(N64:N68)</f>
        <v>42</v>
      </c>
      <c r="J100" s="46">
        <f>+I100/$I102</f>
        <v>0.2896551724137931</v>
      </c>
    </row>
    <row r="101" spans="2:10" ht="12.75">
      <c r="B101" s="38" t="s">
        <v>26</v>
      </c>
      <c r="C101" s="15">
        <f>+E101+I101</f>
        <v>64</v>
      </c>
      <c r="D101" s="46">
        <f>+C101/$C102</f>
        <v>0.08</v>
      </c>
      <c r="E101" s="47">
        <f>SUM(L11:L25)+SUM(O11:O25)+SUM(L53:L61)+SUM(O53:O61)</f>
        <v>56</v>
      </c>
      <c r="F101" s="46">
        <f>+E101/$E102</f>
        <v>0.08549618320610687</v>
      </c>
      <c r="G101" s="46"/>
      <c r="H101" s="46"/>
      <c r="I101" s="47">
        <f>SUM(L28:L29)+SUM(O28:O29)+SUM(L64:L68)+SUM(O64:O68)</f>
        <v>8</v>
      </c>
      <c r="J101" s="46">
        <f>+I101/$I102</f>
        <v>0.05517241379310345</v>
      </c>
    </row>
    <row r="102" spans="2:10" ht="12.75">
      <c r="B102" s="38" t="s">
        <v>22</v>
      </c>
      <c r="C102" s="15">
        <f>+E102+I102</f>
        <v>800</v>
      </c>
      <c r="D102" s="46">
        <f>+C102/$C102</f>
        <v>1</v>
      </c>
      <c r="E102" s="15">
        <f>SUM(E99:E101)</f>
        <v>655</v>
      </c>
      <c r="F102" s="46">
        <f>+E102/$E102</f>
        <v>1</v>
      </c>
      <c r="G102" s="46"/>
      <c r="H102" s="46"/>
      <c r="I102" s="47">
        <f>SUM(I99:I101)</f>
        <v>145</v>
      </c>
      <c r="J102" s="46">
        <f>+I102/$I102</f>
        <v>1</v>
      </c>
    </row>
    <row r="106" spans="3:4" ht="12.75">
      <c r="C106" s="61" t="s">
        <v>20</v>
      </c>
      <c r="D106" s="61" t="s">
        <v>18</v>
      </c>
    </row>
    <row r="107" spans="2:4" ht="12.75">
      <c r="B107" s="13" t="s">
        <v>83</v>
      </c>
      <c r="C107" s="68">
        <f>+SUM(C108:C111)</f>
        <v>46</v>
      </c>
      <c r="D107" s="69">
        <f>(C107/120)*100</f>
        <v>38.333333333333336</v>
      </c>
    </row>
    <row r="108" spans="2:3" ht="12.75">
      <c r="B108" s="70" t="s">
        <v>104</v>
      </c>
      <c r="C108">
        <v>2</v>
      </c>
    </row>
    <row r="109" spans="2:3" ht="12.75">
      <c r="B109" s="70" t="s">
        <v>118</v>
      </c>
      <c r="C109">
        <v>20</v>
      </c>
    </row>
    <row r="110" spans="2:3" ht="12.75">
      <c r="B110" s="70" t="s">
        <v>105</v>
      </c>
      <c r="C110">
        <v>2</v>
      </c>
    </row>
    <row r="111" spans="2:3" ht="12.75">
      <c r="B111" s="70" t="s">
        <v>106</v>
      </c>
      <c r="C111">
        <v>22</v>
      </c>
    </row>
    <row r="114" ht="28.5">
      <c r="B114" s="77" t="s">
        <v>109</v>
      </c>
    </row>
    <row r="115" spans="1:3" ht="45">
      <c r="A115" s="78"/>
      <c r="B115" s="79" t="s">
        <v>110</v>
      </c>
      <c r="C115" s="80">
        <v>120</v>
      </c>
    </row>
    <row r="116" spans="1:3" ht="15">
      <c r="A116" s="78"/>
      <c r="B116" s="81" t="s">
        <v>111</v>
      </c>
      <c r="C116" s="80">
        <v>34</v>
      </c>
    </row>
    <row r="117" spans="1:3" ht="30">
      <c r="A117" s="78"/>
      <c r="B117" s="81" t="s">
        <v>112</v>
      </c>
      <c r="C117" s="80">
        <v>0</v>
      </c>
    </row>
    <row r="118" spans="1:3" ht="75">
      <c r="A118" s="78"/>
      <c r="B118" s="81" t="s">
        <v>113</v>
      </c>
      <c r="C118" s="80">
        <v>0</v>
      </c>
    </row>
  </sheetData>
  <sheetProtection/>
  <mergeCells count="35">
    <mergeCell ref="F8:H8"/>
    <mergeCell ref="D9:D10"/>
    <mergeCell ref="C9:C10"/>
    <mergeCell ref="M9:O9"/>
    <mergeCell ref="I8:O8"/>
    <mergeCell ref="G51:G52"/>
    <mergeCell ref="H51:H52"/>
    <mergeCell ref="F50:H50"/>
    <mergeCell ref="I51:I52"/>
    <mergeCell ref="H9:H10"/>
    <mergeCell ref="P8:P10"/>
    <mergeCell ref="I9:I10"/>
    <mergeCell ref="P50:P52"/>
    <mergeCell ref="L31:N31"/>
    <mergeCell ref="M51:O51"/>
    <mergeCell ref="I50:O50"/>
    <mergeCell ref="J51:L51"/>
    <mergeCell ref="F9:F10"/>
    <mergeCell ref="J9:L9"/>
    <mergeCell ref="B76:E76"/>
    <mergeCell ref="J71:L71"/>
    <mergeCell ref="M71:O71"/>
    <mergeCell ref="I31:K31"/>
    <mergeCell ref="E9:E10"/>
    <mergeCell ref="G9:G10"/>
    <mergeCell ref="F51:F52"/>
    <mergeCell ref="A8:A10"/>
    <mergeCell ref="B8:B10"/>
    <mergeCell ref="C8:E8"/>
    <mergeCell ref="A50:A52"/>
    <mergeCell ref="B50:B52"/>
    <mergeCell ref="C50:E50"/>
    <mergeCell ref="C51:C52"/>
    <mergeCell ref="D51:D52"/>
    <mergeCell ref="E51:E52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scale="78" r:id="rId1"/>
  <rowBreaks count="2" manualBreakCount="2">
    <brk id="43" max="20" man="1"/>
    <brk id="9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8"/>
  <sheetViews>
    <sheetView view="pageBreakPreview" zoomScale="60" workbookViewId="0" topLeftCell="A1">
      <selection activeCell="E111" sqref="E111"/>
    </sheetView>
  </sheetViews>
  <sheetFormatPr defaultColWidth="9.00390625" defaultRowHeight="12.75"/>
  <cols>
    <col min="1" max="1" width="4.125" style="0" customWidth="1"/>
    <col min="2" max="2" width="35.75390625" style="0" customWidth="1"/>
    <col min="3" max="4" width="7.25390625" style="0" customWidth="1"/>
    <col min="5" max="5" width="7.75390625" style="0" customWidth="1"/>
    <col min="6" max="6" width="7.25390625" style="0" customWidth="1"/>
    <col min="7" max="8" width="3.75390625" style="0" customWidth="1"/>
    <col min="9" max="10" width="7.25390625" style="0" customWidth="1"/>
    <col min="11" max="15" width="5.75390625" style="0" customWidth="1"/>
    <col min="16" max="16" width="15.375" style="0" customWidth="1"/>
    <col min="17" max="17" width="10.25390625" style="0" bestFit="1" customWidth="1"/>
  </cols>
  <sheetData>
    <row r="1" s="60" customFormat="1" ht="15.75">
      <c r="A1" s="60" t="s">
        <v>115</v>
      </c>
    </row>
    <row r="2" spans="2:9" ht="12.75">
      <c r="B2" s="15" t="s">
        <v>87</v>
      </c>
      <c r="E2" s="20" t="s">
        <v>14</v>
      </c>
      <c r="F2" s="20" t="s">
        <v>0</v>
      </c>
      <c r="G2" s="20"/>
      <c r="H2" s="20"/>
      <c r="I2" s="20"/>
    </row>
    <row r="3" spans="2:9" ht="12.75">
      <c r="B3" t="s">
        <v>114</v>
      </c>
      <c r="E3" s="45">
        <f>I3/I6</f>
        <v>0.5029239766081871</v>
      </c>
      <c r="F3" s="20" t="s">
        <v>15</v>
      </c>
      <c r="G3" s="20"/>
      <c r="H3" s="20"/>
      <c r="I3" s="20">
        <f>J34+M34</f>
        <v>258</v>
      </c>
    </row>
    <row r="4" spans="2:9" ht="12.75">
      <c r="B4" t="s">
        <v>66</v>
      </c>
      <c r="E4" s="45">
        <f>I4/I6</f>
        <v>0.39571150097465885</v>
      </c>
      <c r="F4" s="20" t="s">
        <v>16</v>
      </c>
      <c r="G4" s="20"/>
      <c r="H4" s="20"/>
      <c r="I4" s="20">
        <f>K34+N34</f>
        <v>203</v>
      </c>
    </row>
    <row r="5" spans="2:9" ht="12.75">
      <c r="B5" t="s">
        <v>51</v>
      </c>
      <c r="E5" s="45">
        <f>I5/I6</f>
        <v>0.10136452241715399</v>
      </c>
      <c r="F5" s="20" t="s">
        <v>17</v>
      </c>
      <c r="G5" s="20"/>
      <c r="H5" s="20"/>
      <c r="I5" s="20">
        <f>L34+O34</f>
        <v>52</v>
      </c>
    </row>
    <row r="6" spans="2:9" ht="12.75">
      <c r="B6" t="s">
        <v>27</v>
      </c>
      <c r="E6" s="45">
        <f>SUM(E3:E5)</f>
        <v>1</v>
      </c>
      <c r="F6" s="20" t="s">
        <v>2</v>
      </c>
      <c r="G6" s="20"/>
      <c r="H6" s="20"/>
      <c r="I6" s="20">
        <f>SUM(I3:I5)</f>
        <v>513</v>
      </c>
    </row>
    <row r="7" ht="12.75">
      <c r="B7" t="s">
        <v>69</v>
      </c>
    </row>
    <row r="8" spans="1:16" ht="12.75">
      <c r="A8" s="98" t="s">
        <v>12</v>
      </c>
      <c r="B8" s="98" t="s">
        <v>3</v>
      </c>
      <c r="C8" s="100" t="s">
        <v>89</v>
      </c>
      <c r="D8" s="100"/>
      <c r="E8" s="100"/>
      <c r="F8" s="120" t="s">
        <v>4</v>
      </c>
      <c r="G8" s="121"/>
      <c r="H8" s="122"/>
      <c r="I8" s="100" t="s">
        <v>5</v>
      </c>
      <c r="J8" s="98"/>
      <c r="K8" s="98"/>
      <c r="L8" s="98"/>
      <c r="M8" s="98"/>
      <c r="N8" s="98"/>
      <c r="O8" s="98"/>
      <c r="P8" s="101" t="s">
        <v>6</v>
      </c>
    </row>
    <row r="9" spans="1:16" ht="12.75">
      <c r="A9" s="98"/>
      <c r="B9" s="99"/>
      <c r="C9" s="104" t="s">
        <v>7</v>
      </c>
      <c r="D9" s="109" t="s">
        <v>90</v>
      </c>
      <c r="E9" s="109" t="s">
        <v>91</v>
      </c>
      <c r="F9" s="104" t="s">
        <v>22</v>
      </c>
      <c r="G9" s="104" t="s">
        <v>92</v>
      </c>
      <c r="H9" s="104" t="s">
        <v>93</v>
      </c>
      <c r="I9" s="109" t="s">
        <v>94</v>
      </c>
      <c r="J9" s="106" t="s">
        <v>92</v>
      </c>
      <c r="K9" s="107"/>
      <c r="L9" s="108"/>
      <c r="M9" s="106" t="s">
        <v>93</v>
      </c>
      <c r="N9" s="107"/>
      <c r="O9" s="108"/>
      <c r="P9" s="102"/>
    </row>
    <row r="10" spans="1:16" ht="12.75">
      <c r="A10" s="98"/>
      <c r="B10" s="99"/>
      <c r="C10" s="105"/>
      <c r="D10" s="110"/>
      <c r="E10" s="110"/>
      <c r="F10" s="105"/>
      <c r="G10" s="105"/>
      <c r="H10" s="105"/>
      <c r="I10" s="110"/>
      <c r="J10" s="54" t="s">
        <v>8</v>
      </c>
      <c r="K10" s="55" t="s">
        <v>9</v>
      </c>
      <c r="L10" s="55" t="s">
        <v>10</v>
      </c>
      <c r="M10" s="55" t="s">
        <v>8</v>
      </c>
      <c r="N10" s="55" t="s">
        <v>9</v>
      </c>
      <c r="O10" s="55" t="s">
        <v>10</v>
      </c>
      <c r="P10" s="103"/>
    </row>
    <row r="11" spans="1:16" ht="12.75">
      <c r="A11" s="86">
        <v>1</v>
      </c>
      <c r="B11" s="87" t="s">
        <v>32</v>
      </c>
      <c r="C11" s="88">
        <v>1</v>
      </c>
      <c r="D11" s="88">
        <v>1</v>
      </c>
      <c r="E11" s="89"/>
      <c r="F11" s="90">
        <f>G11+H11</f>
        <v>5</v>
      </c>
      <c r="G11" s="91">
        <v>5</v>
      </c>
      <c r="H11" s="91"/>
      <c r="I11" s="92">
        <v>30</v>
      </c>
      <c r="J11" s="93">
        <v>15</v>
      </c>
      <c r="K11" s="94">
        <v>15</v>
      </c>
      <c r="L11" s="94">
        <v>0</v>
      </c>
      <c r="M11" s="94">
        <v>0</v>
      </c>
      <c r="N11" s="94">
        <v>0</v>
      </c>
      <c r="O11" s="94">
        <v>0</v>
      </c>
      <c r="P11" s="43"/>
    </row>
    <row r="12" spans="1:16" ht="12.75">
      <c r="A12" s="86">
        <v>2</v>
      </c>
      <c r="B12" s="87" t="s">
        <v>68</v>
      </c>
      <c r="C12" s="88"/>
      <c r="D12" s="88">
        <v>2</v>
      </c>
      <c r="E12" s="89"/>
      <c r="F12" s="90">
        <f aca="true" t="shared" si="0" ref="F12:F25">G12+H12</f>
        <v>4</v>
      </c>
      <c r="G12" s="91"/>
      <c r="H12" s="91">
        <v>4</v>
      </c>
      <c r="I12" s="92">
        <v>30</v>
      </c>
      <c r="J12" s="93">
        <v>0</v>
      </c>
      <c r="K12" s="94">
        <v>0</v>
      </c>
      <c r="L12" s="94">
        <v>0</v>
      </c>
      <c r="M12" s="94">
        <v>30</v>
      </c>
      <c r="N12" s="94">
        <v>0</v>
      </c>
      <c r="O12" s="94">
        <v>0</v>
      </c>
      <c r="P12" s="43"/>
    </row>
    <row r="13" spans="1:16" ht="12.75">
      <c r="A13" s="86">
        <v>3</v>
      </c>
      <c r="B13" s="87" t="s">
        <v>33</v>
      </c>
      <c r="C13" s="88"/>
      <c r="D13" s="88">
        <v>1</v>
      </c>
      <c r="E13" s="89"/>
      <c r="F13" s="90">
        <f t="shared" si="0"/>
        <v>5</v>
      </c>
      <c r="G13" s="91">
        <v>5</v>
      </c>
      <c r="H13" s="91"/>
      <c r="I13" s="92">
        <v>40</v>
      </c>
      <c r="J13" s="93">
        <v>16</v>
      </c>
      <c r="K13" s="94">
        <v>12</v>
      </c>
      <c r="L13" s="94">
        <v>12</v>
      </c>
      <c r="M13" s="94">
        <v>0</v>
      </c>
      <c r="N13" s="94">
        <v>0</v>
      </c>
      <c r="O13" s="94">
        <v>0</v>
      </c>
      <c r="P13" s="48"/>
    </row>
    <row r="14" spans="1:16" ht="12.75">
      <c r="A14" s="95">
        <v>4</v>
      </c>
      <c r="B14" s="96" t="s">
        <v>34</v>
      </c>
      <c r="C14" s="92"/>
      <c r="D14" s="92">
        <v>2</v>
      </c>
      <c r="E14" s="92"/>
      <c r="F14" s="90">
        <f t="shared" si="0"/>
        <v>4</v>
      </c>
      <c r="G14" s="92"/>
      <c r="H14" s="92">
        <v>4</v>
      </c>
      <c r="I14" s="92">
        <v>30</v>
      </c>
      <c r="J14" s="94">
        <v>0</v>
      </c>
      <c r="K14" s="94">
        <v>0</v>
      </c>
      <c r="L14" s="94">
        <v>0</v>
      </c>
      <c r="M14" s="94">
        <v>30</v>
      </c>
      <c r="N14" s="94">
        <v>0</v>
      </c>
      <c r="O14" s="94">
        <v>0</v>
      </c>
      <c r="P14" s="28"/>
    </row>
    <row r="15" spans="1:16" ht="12.75">
      <c r="A15" s="95">
        <v>5</v>
      </c>
      <c r="B15" s="96" t="s">
        <v>35</v>
      </c>
      <c r="C15" s="94">
        <v>2</v>
      </c>
      <c r="D15" s="92">
        <v>2</v>
      </c>
      <c r="E15" s="94"/>
      <c r="F15" s="90">
        <f t="shared" si="0"/>
        <v>4</v>
      </c>
      <c r="G15" s="94"/>
      <c r="H15" s="94">
        <v>4</v>
      </c>
      <c r="I15" s="94">
        <v>26</v>
      </c>
      <c r="J15" s="94">
        <v>0</v>
      </c>
      <c r="K15" s="94">
        <v>0</v>
      </c>
      <c r="L15" s="94">
        <v>0</v>
      </c>
      <c r="M15" s="94">
        <v>9</v>
      </c>
      <c r="N15" s="94">
        <v>6</v>
      </c>
      <c r="O15" s="94">
        <v>11</v>
      </c>
      <c r="P15" s="48"/>
    </row>
    <row r="16" spans="1:16" ht="12.75">
      <c r="A16" s="95">
        <v>6</v>
      </c>
      <c r="B16" s="96" t="s">
        <v>36</v>
      </c>
      <c r="C16" s="94">
        <v>1</v>
      </c>
      <c r="D16" s="92">
        <v>1</v>
      </c>
      <c r="E16" s="94"/>
      <c r="F16" s="90">
        <f t="shared" si="0"/>
        <v>5</v>
      </c>
      <c r="G16" s="94">
        <v>5</v>
      </c>
      <c r="H16" s="94"/>
      <c r="I16" s="94">
        <v>30</v>
      </c>
      <c r="J16" s="94">
        <v>10</v>
      </c>
      <c r="K16" s="94">
        <v>10</v>
      </c>
      <c r="L16" s="94">
        <v>10</v>
      </c>
      <c r="M16" s="94">
        <v>0</v>
      </c>
      <c r="N16" s="94">
        <v>0</v>
      </c>
      <c r="O16" s="94">
        <v>0</v>
      </c>
      <c r="P16" s="28"/>
    </row>
    <row r="17" spans="1:16" ht="12.75">
      <c r="A17" s="85">
        <v>7</v>
      </c>
      <c r="B17" s="25" t="s">
        <v>38</v>
      </c>
      <c r="C17" s="17">
        <v>2</v>
      </c>
      <c r="D17" s="35">
        <v>2</v>
      </c>
      <c r="E17" s="17"/>
      <c r="F17" s="17">
        <f t="shared" si="0"/>
        <v>5</v>
      </c>
      <c r="G17" s="17"/>
      <c r="H17" s="17">
        <v>5</v>
      </c>
      <c r="I17" s="17">
        <v>30</v>
      </c>
      <c r="J17" s="17">
        <v>0</v>
      </c>
      <c r="K17" s="17">
        <v>0</v>
      </c>
      <c r="L17" s="17">
        <v>0</v>
      </c>
      <c r="M17" s="17">
        <v>15</v>
      </c>
      <c r="N17" s="17">
        <v>15</v>
      </c>
      <c r="O17" s="17">
        <v>0</v>
      </c>
      <c r="P17" s="21"/>
    </row>
    <row r="18" spans="1:16" ht="12.75">
      <c r="A18" s="25">
        <v>8</v>
      </c>
      <c r="B18" s="25" t="s">
        <v>39</v>
      </c>
      <c r="C18" s="17"/>
      <c r="D18" s="35">
        <v>2</v>
      </c>
      <c r="E18" s="17"/>
      <c r="F18" s="17">
        <f t="shared" si="0"/>
        <v>5</v>
      </c>
      <c r="G18" s="17"/>
      <c r="H18" s="17">
        <v>5</v>
      </c>
      <c r="I18" s="17">
        <v>30</v>
      </c>
      <c r="J18" s="17">
        <v>0</v>
      </c>
      <c r="K18" s="17">
        <v>0</v>
      </c>
      <c r="L18" s="17">
        <v>0</v>
      </c>
      <c r="M18" s="17">
        <v>15</v>
      </c>
      <c r="N18" s="17">
        <v>15</v>
      </c>
      <c r="O18" s="17">
        <v>0</v>
      </c>
      <c r="P18" s="21"/>
    </row>
    <row r="19" spans="1:16" ht="12.75">
      <c r="A19" s="25">
        <v>9</v>
      </c>
      <c r="B19" s="25" t="s">
        <v>37</v>
      </c>
      <c r="C19" s="17">
        <v>1</v>
      </c>
      <c r="D19" s="17"/>
      <c r="E19" s="17"/>
      <c r="F19" s="17">
        <f t="shared" si="0"/>
        <v>4</v>
      </c>
      <c r="G19" s="17">
        <v>4</v>
      </c>
      <c r="H19" s="17"/>
      <c r="I19" s="17">
        <v>30</v>
      </c>
      <c r="J19" s="17">
        <v>30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1"/>
    </row>
    <row r="20" spans="1:16" ht="12.75">
      <c r="A20" s="25">
        <v>10</v>
      </c>
      <c r="B20" s="25" t="s">
        <v>40</v>
      </c>
      <c r="C20" s="17"/>
      <c r="D20" s="35">
        <v>1</v>
      </c>
      <c r="E20" s="17"/>
      <c r="F20" s="17">
        <f t="shared" si="0"/>
        <v>2</v>
      </c>
      <c r="G20" s="17">
        <v>2</v>
      </c>
      <c r="H20" s="17"/>
      <c r="I20" s="17">
        <v>28</v>
      </c>
      <c r="J20" s="17">
        <v>16</v>
      </c>
      <c r="K20" s="17">
        <v>6</v>
      </c>
      <c r="L20" s="17">
        <v>6</v>
      </c>
      <c r="M20" s="17">
        <v>0</v>
      </c>
      <c r="N20" s="17">
        <v>0</v>
      </c>
      <c r="O20" s="17">
        <v>0</v>
      </c>
      <c r="P20" s="2"/>
    </row>
    <row r="21" spans="1:16" ht="12.75">
      <c r="A21" s="25">
        <v>11</v>
      </c>
      <c r="B21" s="25" t="s">
        <v>41</v>
      </c>
      <c r="C21" s="17"/>
      <c r="D21" s="35"/>
      <c r="E21" s="17" t="s">
        <v>81</v>
      </c>
      <c r="F21" s="17">
        <f t="shared" si="0"/>
        <v>0</v>
      </c>
      <c r="G21" s="17">
        <v>0</v>
      </c>
      <c r="H21" s="17">
        <v>0</v>
      </c>
      <c r="I21" s="17">
        <v>30</v>
      </c>
      <c r="J21" s="17">
        <v>0</v>
      </c>
      <c r="K21" s="17">
        <v>15</v>
      </c>
      <c r="L21" s="17">
        <v>0</v>
      </c>
      <c r="M21" s="17">
        <v>0</v>
      </c>
      <c r="N21" s="17">
        <v>15</v>
      </c>
      <c r="O21" s="17">
        <v>0</v>
      </c>
      <c r="P21" s="31"/>
    </row>
    <row r="22" spans="1:16" ht="12.75">
      <c r="A22" s="25">
        <v>12</v>
      </c>
      <c r="B22" s="25" t="s">
        <v>42</v>
      </c>
      <c r="C22" s="17">
        <v>1</v>
      </c>
      <c r="D22" s="35">
        <v>1</v>
      </c>
      <c r="E22" s="17"/>
      <c r="F22" s="17">
        <f t="shared" si="0"/>
        <v>2</v>
      </c>
      <c r="G22" s="17">
        <v>2</v>
      </c>
      <c r="H22" s="17"/>
      <c r="I22" s="17">
        <v>20</v>
      </c>
      <c r="J22" s="17">
        <v>10</v>
      </c>
      <c r="K22" s="17">
        <v>10</v>
      </c>
      <c r="L22" s="17">
        <v>0</v>
      </c>
      <c r="M22" s="17">
        <v>0</v>
      </c>
      <c r="N22" s="17">
        <v>0</v>
      </c>
      <c r="O22" s="17">
        <v>0</v>
      </c>
      <c r="P22" s="31"/>
    </row>
    <row r="23" spans="1:16" ht="12.75">
      <c r="A23" s="25">
        <v>13</v>
      </c>
      <c r="B23" s="25" t="s">
        <v>43</v>
      </c>
      <c r="C23" s="17"/>
      <c r="D23" s="17">
        <v>1</v>
      </c>
      <c r="E23" s="17"/>
      <c r="F23" s="17">
        <f t="shared" si="0"/>
        <v>2</v>
      </c>
      <c r="G23" s="17">
        <v>2</v>
      </c>
      <c r="H23" s="17"/>
      <c r="I23" s="17">
        <v>29</v>
      </c>
      <c r="J23" s="26">
        <v>14</v>
      </c>
      <c r="K23" s="26">
        <v>6</v>
      </c>
      <c r="L23" s="26">
        <v>9</v>
      </c>
      <c r="M23" s="26">
        <v>0</v>
      </c>
      <c r="N23" s="26">
        <v>0</v>
      </c>
      <c r="O23" s="26">
        <v>0</v>
      </c>
      <c r="P23" s="2"/>
    </row>
    <row r="24" spans="1:16" ht="12.75">
      <c r="A24" s="25">
        <v>14</v>
      </c>
      <c r="B24" s="25" t="s">
        <v>67</v>
      </c>
      <c r="C24" s="35"/>
      <c r="D24" s="35" t="s">
        <v>81</v>
      </c>
      <c r="E24" s="35"/>
      <c r="F24" s="17">
        <f t="shared" si="0"/>
        <v>2</v>
      </c>
      <c r="G24" s="35">
        <v>1</v>
      </c>
      <c r="H24" s="35">
        <v>1</v>
      </c>
      <c r="I24" s="35">
        <v>30</v>
      </c>
      <c r="J24" s="26">
        <v>0</v>
      </c>
      <c r="K24" s="26">
        <v>15</v>
      </c>
      <c r="L24" s="26">
        <v>0</v>
      </c>
      <c r="M24" s="26">
        <v>0</v>
      </c>
      <c r="N24" s="26">
        <v>15</v>
      </c>
      <c r="O24" s="26">
        <v>0</v>
      </c>
      <c r="P24" s="3"/>
    </row>
    <row r="25" spans="1:16" ht="12.75">
      <c r="A25" s="25">
        <v>15</v>
      </c>
      <c r="B25" s="25" t="s">
        <v>44</v>
      </c>
      <c r="C25" s="35"/>
      <c r="D25" s="35">
        <v>2</v>
      </c>
      <c r="E25" s="35"/>
      <c r="F25" s="17">
        <f t="shared" si="0"/>
        <v>1</v>
      </c>
      <c r="G25" s="35"/>
      <c r="H25" s="35">
        <v>1</v>
      </c>
      <c r="I25" s="35">
        <v>15</v>
      </c>
      <c r="J25" s="17">
        <v>0</v>
      </c>
      <c r="K25" s="17">
        <v>0</v>
      </c>
      <c r="L25" s="17">
        <v>0</v>
      </c>
      <c r="M25" s="17">
        <v>4</v>
      </c>
      <c r="N25" s="17">
        <v>11</v>
      </c>
      <c r="O25" s="17">
        <v>0</v>
      </c>
      <c r="P25" s="25"/>
    </row>
    <row r="26" spans="1:16" ht="12.75">
      <c r="A26" s="3"/>
      <c r="B26" s="3"/>
      <c r="C26" s="2"/>
      <c r="D26" s="2"/>
      <c r="E26" s="2"/>
      <c r="F26" s="17"/>
      <c r="G26" s="2"/>
      <c r="H26" s="2"/>
      <c r="I26" s="2"/>
      <c r="J26" s="5"/>
      <c r="K26" s="5"/>
      <c r="L26" s="5"/>
      <c r="M26" s="5"/>
      <c r="N26" s="5"/>
      <c r="O26" s="5"/>
      <c r="P26" s="3"/>
    </row>
    <row r="27" spans="1:16" ht="12.75">
      <c r="A27" s="3"/>
      <c r="B27" s="37" t="s">
        <v>23</v>
      </c>
      <c r="C27" s="2"/>
      <c r="D27" s="2"/>
      <c r="E27" s="2"/>
      <c r="F27" s="17"/>
      <c r="G27" s="2"/>
      <c r="H27" s="2"/>
      <c r="I27" s="2"/>
      <c r="J27" s="5"/>
      <c r="K27" s="5"/>
      <c r="L27" s="5"/>
      <c r="M27" s="5"/>
      <c r="N27" s="5"/>
      <c r="O27" s="5"/>
      <c r="P27" s="3"/>
    </row>
    <row r="28" spans="1:16" ht="12.75">
      <c r="A28" s="3">
        <v>16</v>
      </c>
      <c r="B28" s="6" t="s">
        <v>70</v>
      </c>
      <c r="C28" s="39"/>
      <c r="D28" s="2">
        <v>1</v>
      </c>
      <c r="E28" s="2"/>
      <c r="F28" s="17">
        <f aca="true" t="shared" si="1" ref="F28:F33">G28+H28</f>
        <v>1</v>
      </c>
      <c r="G28" s="2">
        <v>1</v>
      </c>
      <c r="H28" s="2"/>
      <c r="I28" s="2">
        <v>15</v>
      </c>
      <c r="J28" s="2">
        <v>9</v>
      </c>
      <c r="K28" s="2">
        <v>6</v>
      </c>
      <c r="L28" s="2">
        <v>0</v>
      </c>
      <c r="M28" s="2">
        <v>0</v>
      </c>
      <c r="N28" s="2">
        <v>0</v>
      </c>
      <c r="O28" s="2">
        <v>0</v>
      </c>
      <c r="P28" s="2"/>
    </row>
    <row r="29" spans="1:16" ht="12.75">
      <c r="A29" s="3">
        <v>17</v>
      </c>
      <c r="B29" s="3" t="s">
        <v>71</v>
      </c>
      <c r="C29" s="2"/>
      <c r="D29" s="2">
        <v>1</v>
      </c>
      <c r="E29" s="2"/>
      <c r="F29" s="17">
        <f t="shared" si="1"/>
        <v>1</v>
      </c>
      <c r="G29" s="2">
        <v>1</v>
      </c>
      <c r="H29" s="2"/>
      <c r="I29" s="2">
        <v>15</v>
      </c>
      <c r="J29" s="2">
        <v>8</v>
      </c>
      <c r="K29" s="2">
        <v>7</v>
      </c>
      <c r="L29" s="2">
        <v>0</v>
      </c>
      <c r="M29" s="2">
        <v>0</v>
      </c>
      <c r="N29" s="2">
        <v>0</v>
      </c>
      <c r="O29" s="2">
        <v>0</v>
      </c>
      <c r="P29" s="3"/>
    </row>
    <row r="30" spans="1:16" ht="12.75">
      <c r="A30" s="25">
        <v>18</v>
      </c>
      <c r="B30" s="6" t="s">
        <v>72</v>
      </c>
      <c r="C30" s="2"/>
      <c r="D30" s="2">
        <v>1</v>
      </c>
      <c r="E30" s="2"/>
      <c r="F30" s="17">
        <f t="shared" si="1"/>
        <v>2</v>
      </c>
      <c r="G30" s="2">
        <v>2</v>
      </c>
      <c r="H30" s="2"/>
      <c r="I30" s="2">
        <v>15</v>
      </c>
      <c r="J30" s="2">
        <v>7</v>
      </c>
      <c r="K30" s="2">
        <v>4</v>
      </c>
      <c r="L30" s="2">
        <v>4</v>
      </c>
      <c r="M30" s="2">
        <v>0</v>
      </c>
      <c r="N30" s="2">
        <v>0</v>
      </c>
      <c r="O30" s="2">
        <v>0</v>
      </c>
      <c r="P30" s="2"/>
    </row>
    <row r="31" spans="1:16" ht="12.75">
      <c r="A31" s="25">
        <v>19</v>
      </c>
      <c r="B31" s="3" t="s">
        <v>73</v>
      </c>
      <c r="C31" s="2"/>
      <c r="D31" s="2">
        <v>2</v>
      </c>
      <c r="E31" s="2"/>
      <c r="F31" s="17">
        <f t="shared" si="1"/>
        <v>2</v>
      </c>
      <c r="G31" s="2"/>
      <c r="H31" s="2">
        <v>2</v>
      </c>
      <c r="I31" s="2">
        <v>15</v>
      </c>
      <c r="J31" s="2">
        <v>0</v>
      </c>
      <c r="K31" s="2">
        <v>0</v>
      </c>
      <c r="L31" s="2">
        <v>0</v>
      </c>
      <c r="M31" s="2">
        <v>8</v>
      </c>
      <c r="N31" s="2">
        <v>7</v>
      </c>
      <c r="O31" s="2">
        <v>0</v>
      </c>
      <c r="P31" s="21"/>
    </row>
    <row r="32" spans="1:16" ht="12.75">
      <c r="A32" s="25">
        <v>20</v>
      </c>
      <c r="B32" s="3" t="s">
        <v>77</v>
      </c>
      <c r="C32" s="4"/>
      <c r="D32" s="4">
        <v>2</v>
      </c>
      <c r="E32" s="4"/>
      <c r="F32" s="17">
        <f t="shared" si="1"/>
        <v>2</v>
      </c>
      <c r="G32" s="4"/>
      <c r="H32" s="4">
        <v>2</v>
      </c>
      <c r="I32" s="4">
        <v>15</v>
      </c>
      <c r="J32" s="2">
        <v>0</v>
      </c>
      <c r="K32" s="2">
        <v>0</v>
      </c>
      <c r="L32" s="2">
        <v>0</v>
      </c>
      <c r="M32" s="2">
        <v>8</v>
      </c>
      <c r="N32" s="2">
        <v>7</v>
      </c>
      <c r="O32" s="2">
        <v>0</v>
      </c>
      <c r="P32" s="21"/>
    </row>
    <row r="33" spans="1:16" ht="25.5">
      <c r="A33" s="75">
        <v>21</v>
      </c>
      <c r="B33" s="74" t="s">
        <v>74</v>
      </c>
      <c r="C33" s="71"/>
      <c r="D33" s="71">
        <v>2</v>
      </c>
      <c r="E33" s="71"/>
      <c r="F33" s="76">
        <f t="shared" si="1"/>
        <v>2</v>
      </c>
      <c r="G33" s="71"/>
      <c r="H33" s="71">
        <v>2</v>
      </c>
      <c r="I33" s="71">
        <v>10</v>
      </c>
      <c r="J33" s="55">
        <v>0</v>
      </c>
      <c r="K33" s="55">
        <v>0</v>
      </c>
      <c r="L33" s="55">
        <v>0</v>
      </c>
      <c r="M33" s="55">
        <v>4</v>
      </c>
      <c r="N33" s="55">
        <v>6</v>
      </c>
      <c r="O33" s="55">
        <v>0</v>
      </c>
      <c r="P33" s="75"/>
    </row>
    <row r="34" spans="1:16" ht="12.75">
      <c r="A34" s="11"/>
      <c r="B34" s="11" t="s">
        <v>11</v>
      </c>
      <c r="C34" s="12">
        <f>COUNT(C11:C22)</f>
        <v>6</v>
      </c>
      <c r="D34" s="12"/>
      <c r="E34" s="11"/>
      <c r="F34" s="12">
        <f aca="true" t="shared" si="2" ref="F34:O34">SUM(F11:F33)</f>
        <v>60</v>
      </c>
      <c r="G34" s="12">
        <f t="shared" si="2"/>
        <v>30</v>
      </c>
      <c r="H34" s="12">
        <f t="shared" si="2"/>
        <v>30</v>
      </c>
      <c r="I34" s="12">
        <f t="shared" si="2"/>
        <v>513</v>
      </c>
      <c r="J34" s="12">
        <f t="shared" si="2"/>
        <v>135</v>
      </c>
      <c r="K34" s="12">
        <f t="shared" si="2"/>
        <v>106</v>
      </c>
      <c r="L34" s="12">
        <f t="shared" si="2"/>
        <v>41</v>
      </c>
      <c r="M34" s="12">
        <f t="shared" si="2"/>
        <v>123</v>
      </c>
      <c r="N34" s="12">
        <f t="shared" si="2"/>
        <v>97</v>
      </c>
      <c r="O34" s="12">
        <f t="shared" si="2"/>
        <v>11</v>
      </c>
      <c r="P34" s="11"/>
    </row>
    <row r="35" spans="1:16" ht="12.75">
      <c r="A35" s="1"/>
      <c r="B35" s="18" t="s">
        <v>21</v>
      </c>
      <c r="C35" s="19"/>
      <c r="D35" s="19"/>
      <c r="E35" s="19"/>
      <c r="F35" s="13"/>
      <c r="G35" s="13"/>
      <c r="H35" s="13"/>
      <c r="I35" s="115">
        <f>SUM(J34:L34)</f>
        <v>282</v>
      </c>
      <c r="J35" s="115"/>
      <c r="K35" s="115"/>
      <c r="L35" s="115">
        <f>SUM(M34:O34)</f>
        <v>231</v>
      </c>
      <c r="M35" s="115"/>
      <c r="N35" s="115"/>
      <c r="O35" s="10"/>
      <c r="P35" s="9"/>
    </row>
    <row r="36" spans="1:16" ht="12.75">
      <c r="A36" s="1"/>
      <c r="B36" s="64" t="s">
        <v>95</v>
      </c>
      <c r="C36" s="63"/>
      <c r="D36" s="63"/>
      <c r="E36" s="63"/>
      <c r="F36" s="27">
        <f>SUM(F11:F25)</f>
        <v>50</v>
      </c>
      <c r="G36" s="27">
        <f>SUM(G11:G25)</f>
        <v>26</v>
      </c>
      <c r="H36" s="27">
        <f>SUM(H11:H25)</f>
        <v>24</v>
      </c>
      <c r="I36" s="57"/>
      <c r="J36" s="57"/>
      <c r="K36" s="41"/>
      <c r="L36" s="41"/>
      <c r="M36" s="41"/>
      <c r="N36" s="41"/>
      <c r="O36" s="10"/>
      <c r="P36" s="9"/>
    </row>
    <row r="37" spans="1:16" ht="12.75">
      <c r="A37" s="1"/>
      <c r="B37" s="64" t="s">
        <v>96</v>
      </c>
      <c r="C37" s="63"/>
      <c r="D37" s="63"/>
      <c r="E37" s="63"/>
      <c r="F37" s="27">
        <f>SUM(F28:F33)</f>
        <v>10</v>
      </c>
      <c r="G37" s="27">
        <f>SUM(G28:G33)</f>
        <v>4</v>
      </c>
      <c r="H37" s="27">
        <f>SUM(H28:H33)</f>
        <v>6</v>
      </c>
      <c r="I37" s="57"/>
      <c r="J37" s="57"/>
      <c r="K37" s="1"/>
      <c r="L37" s="1"/>
      <c r="M37" s="1"/>
      <c r="N37" s="41"/>
      <c r="O37" s="10"/>
      <c r="P37" s="9"/>
    </row>
    <row r="38" spans="1:16" ht="12.75">
      <c r="A38" s="1"/>
      <c r="B38" s="58"/>
      <c r="C38" s="63"/>
      <c r="D38" s="63"/>
      <c r="E38" s="63"/>
      <c r="F38" s="59"/>
      <c r="G38" s="59"/>
      <c r="H38" s="59"/>
      <c r="I38" s="57"/>
      <c r="J38" s="57"/>
      <c r="K38" s="1"/>
      <c r="L38" s="1"/>
      <c r="M38" s="1"/>
      <c r="N38" s="41"/>
      <c r="O38" s="10"/>
      <c r="P38" s="9"/>
    </row>
    <row r="39" spans="2:5" ht="12.75">
      <c r="B39" s="116"/>
      <c r="C39" s="118"/>
      <c r="D39" s="118"/>
      <c r="E39" s="118"/>
    </row>
    <row r="40" spans="1:16" ht="12.75">
      <c r="A40" s="33"/>
      <c r="B40" s="82" t="s">
        <v>108</v>
      </c>
      <c r="C40" s="83"/>
      <c r="D40" s="83"/>
      <c r="E40" s="83"/>
      <c r="F40" s="83">
        <f>SUM(F11:F16)</f>
        <v>27</v>
      </c>
      <c r="G40" s="83">
        <f aca="true" t="shared" si="3" ref="G40:O40">SUM(G11:G16)</f>
        <v>15</v>
      </c>
      <c r="H40" s="83">
        <f t="shared" si="3"/>
        <v>12</v>
      </c>
      <c r="I40" s="83">
        <f t="shared" si="3"/>
        <v>186</v>
      </c>
      <c r="J40" s="83">
        <f t="shared" si="3"/>
        <v>41</v>
      </c>
      <c r="K40" s="83">
        <f t="shared" si="3"/>
        <v>37</v>
      </c>
      <c r="L40" s="83">
        <f t="shared" si="3"/>
        <v>22</v>
      </c>
      <c r="M40" s="83">
        <f t="shared" si="3"/>
        <v>69</v>
      </c>
      <c r="N40" s="83">
        <f t="shared" si="3"/>
        <v>6</v>
      </c>
      <c r="O40" s="83">
        <f t="shared" si="3"/>
        <v>11</v>
      </c>
      <c r="P40" s="20"/>
    </row>
    <row r="41" spans="1:16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ht="12.75">
      <c r="B42" s="36"/>
    </row>
    <row r="43" ht="12.75">
      <c r="B43" s="36"/>
    </row>
    <row r="44" ht="12.75">
      <c r="B44" s="36"/>
    </row>
    <row r="45" ht="12.75">
      <c r="B45" s="36"/>
    </row>
    <row r="46" ht="12.75">
      <c r="B46" s="36"/>
    </row>
    <row r="47" spans="2:15" ht="12.75">
      <c r="B47" s="15" t="s">
        <v>107</v>
      </c>
      <c r="D47" s="15"/>
      <c r="E47" s="20" t="s">
        <v>14</v>
      </c>
      <c r="F47" s="20" t="s">
        <v>0</v>
      </c>
      <c r="G47" s="20"/>
      <c r="H47" s="20"/>
      <c r="I47" s="20"/>
      <c r="J47" s="15"/>
      <c r="K47" s="15"/>
      <c r="L47" s="15"/>
      <c r="M47" s="15"/>
      <c r="N47" s="15"/>
      <c r="O47" s="15"/>
    </row>
    <row r="48" spans="2:15" ht="12.75">
      <c r="B48" t="s">
        <v>114</v>
      </c>
      <c r="D48" s="16"/>
      <c r="E48" s="45">
        <f>I48/I51</f>
        <v>0.4529616724738676</v>
      </c>
      <c r="F48" s="20" t="s">
        <v>15</v>
      </c>
      <c r="G48" s="20"/>
      <c r="H48" s="20"/>
      <c r="I48" s="20">
        <f>J71+M71</f>
        <v>130</v>
      </c>
      <c r="J48" s="15"/>
      <c r="K48" s="15"/>
      <c r="L48" s="15"/>
      <c r="M48" s="15"/>
      <c r="N48" s="15"/>
      <c r="O48" s="15"/>
    </row>
    <row r="49" spans="2:15" ht="12.75">
      <c r="B49" t="s">
        <v>66</v>
      </c>
      <c r="D49" s="16"/>
      <c r="E49" s="45">
        <f>I49/I51</f>
        <v>0.5052264808362369</v>
      </c>
      <c r="F49" s="20" t="s">
        <v>16</v>
      </c>
      <c r="G49" s="20"/>
      <c r="H49" s="20"/>
      <c r="I49" s="20">
        <f>K71+N71</f>
        <v>145</v>
      </c>
      <c r="J49" s="15"/>
      <c r="K49" s="15"/>
      <c r="L49" s="15"/>
      <c r="M49" s="15"/>
      <c r="N49" s="15"/>
      <c r="O49" s="15"/>
    </row>
    <row r="50" spans="2:15" ht="12.75">
      <c r="B50" t="s">
        <v>52</v>
      </c>
      <c r="D50" s="16"/>
      <c r="E50" s="45">
        <f>I50/I51</f>
        <v>0.041811846689895474</v>
      </c>
      <c r="F50" s="20" t="s">
        <v>17</v>
      </c>
      <c r="G50" s="20"/>
      <c r="H50" s="20"/>
      <c r="I50" s="20">
        <f>L71+O71</f>
        <v>12</v>
      </c>
      <c r="J50" s="15"/>
      <c r="K50" s="15"/>
      <c r="L50" s="15"/>
      <c r="M50" s="15"/>
      <c r="N50" s="15"/>
      <c r="O50" s="15"/>
    </row>
    <row r="51" spans="2:15" ht="12.75">
      <c r="B51" t="s">
        <v>27</v>
      </c>
      <c r="D51" s="15"/>
      <c r="E51" s="45">
        <f>SUM(E48:E50)</f>
        <v>0.9999999999999999</v>
      </c>
      <c r="F51" s="20" t="s">
        <v>2</v>
      </c>
      <c r="G51" s="20"/>
      <c r="H51" s="20"/>
      <c r="I51" s="20">
        <f>SUM(I48:I50)</f>
        <v>287</v>
      </c>
      <c r="J51" s="15"/>
      <c r="K51" s="15"/>
      <c r="L51" s="15"/>
      <c r="M51" s="15"/>
      <c r="N51" s="15"/>
      <c r="O51" s="15"/>
    </row>
    <row r="52" ht="12.75">
      <c r="B52" t="s">
        <v>69</v>
      </c>
    </row>
    <row r="53" spans="1:16" ht="12.75">
      <c r="A53" s="98" t="s">
        <v>12</v>
      </c>
      <c r="B53" s="100" t="s">
        <v>3</v>
      </c>
      <c r="C53" s="100" t="s">
        <v>89</v>
      </c>
      <c r="D53" s="100"/>
      <c r="E53" s="100"/>
      <c r="F53" s="120" t="s">
        <v>4</v>
      </c>
      <c r="G53" s="121"/>
      <c r="H53" s="122"/>
      <c r="I53" s="99" t="s">
        <v>5</v>
      </c>
      <c r="J53" s="113"/>
      <c r="K53" s="113"/>
      <c r="L53" s="113"/>
      <c r="M53" s="113"/>
      <c r="N53" s="113"/>
      <c r="O53" s="114"/>
      <c r="P53" s="101" t="s">
        <v>6</v>
      </c>
    </row>
    <row r="54" spans="1:16" ht="12.75">
      <c r="A54" s="98"/>
      <c r="B54" s="111"/>
      <c r="C54" s="104" t="s">
        <v>7</v>
      </c>
      <c r="D54" s="109" t="s">
        <v>90</v>
      </c>
      <c r="E54" s="109" t="s">
        <v>91</v>
      </c>
      <c r="F54" s="104" t="s">
        <v>22</v>
      </c>
      <c r="G54" s="104" t="s">
        <v>97</v>
      </c>
      <c r="H54" s="104" t="s">
        <v>98</v>
      </c>
      <c r="I54" s="109" t="s">
        <v>94</v>
      </c>
      <c r="J54" s="106" t="s">
        <v>97</v>
      </c>
      <c r="K54" s="107"/>
      <c r="L54" s="108"/>
      <c r="M54" s="106" t="s">
        <v>98</v>
      </c>
      <c r="N54" s="107"/>
      <c r="O54" s="108"/>
      <c r="P54" s="102"/>
    </row>
    <row r="55" spans="1:16" ht="12.75">
      <c r="A55" s="98"/>
      <c r="B55" s="112"/>
      <c r="C55" s="105"/>
      <c r="D55" s="110"/>
      <c r="E55" s="110"/>
      <c r="F55" s="105"/>
      <c r="G55" s="105"/>
      <c r="H55" s="105"/>
      <c r="I55" s="110"/>
      <c r="J55" s="54" t="s">
        <v>8</v>
      </c>
      <c r="K55" s="55" t="s">
        <v>9</v>
      </c>
      <c r="L55" s="55" t="s">
        <v>10</v>
      </c>
      <c r="M55" s="55" t="s">
        <v>8</v>
      </c>
      <c r="N55" s="55" t="s">
        <v>9</v>
      </c>
      <c r="O55" s="55" t="s">
        <v>10</v>
      </c>
      <c r="P55" s="103"/>
    </row>
    <row r="56" spans="1:16" ht="12.75">
      <c r="A56" s="96">
        <v>1</v>
      </c>
      <c r="B56" s="96" t="s">
        <v>53</v>
      </c>
      <c r="C56" s="92">
        <v>3</v>
      </c>
      <c r="D56" s="92">
        <v>3</v>
      </c>
      <c r="E56" s="92"/>
      <c r="F56" s="94">
        <f>G56+H56</f>
        <v>7</v>
      </c>
      <c r="G56" s="92">
        <v>7</v>
      </c>
      <c r="H56" s="92"/>
      <c r="I56" s="92">
        <v>30</v>
      </c>
      <c r="J56" s="94">
        <v>15</v>
      </c>
      <c r="K56" s="94">
        <v>15</v>
      </c>
      <c r="L56" s="94">
        <v>0</v>
      </c>
      <c r="M56" s="94">
        <v>0</v>
      </c>
      <c r="N56" s="94">
        <v>0</v>
      </c>
      <c r="O56" s="94">
        <v>0</v>
      </c>
      <c r="P56" s="28"/>
    </row>
    <row r="57" spans="1:16" ht="12.75">
      <c r="A57" s="25">
        <v>2</v>
      </c>
      <c r="B57" s="97" t="s">
        <v>54</v>
      </c>
      <c r="C57" s="35">
        <v>4</v>
      </c>
      <c r="D57" s="35">
        <v>4</v>
      </c>
      <c r="E57" s="35"/>
      <c r="F57" s="17">
        <f aca="true" t="shared" si="4" ref="F57:F64">G57+H57</f>
        <v>7</v>
      </c>
      <c r="G57" s="35"/>
      <c r="H57" s="35">
        <v>7</v>
      </c>
      <c r="I57" s="35">
        <v>30</v>
      </c>
      <c r="J57" s="17">
        <v>0</v>
      </c>
      <c r="K57" s="17">
        <v>0</v>
      </c>
      <c r="L57" s="17">
        <v>0</v>
      </c>
      <c r="M57" s="17">
        <v>15</v>
      </c>
      <c r="N57" s="17">
        <v>15</v>
      </c>
      <c r="O57" s="17">
        <v>0</v>
      </c>
      <c r="P57" s="21"/>
    </row>
    <row r="58" spans="1:16" ht="12.75">
      <c r="A58" s="25">
        <v>3</v>
      </c>
      <c r="B58" s="25" t="s">
        <v>116</v>
      </c>
      <c r="C58" s="35"/>
      <c r="D58" s="35"/>
      <c r="E58" s="35">
        <v>3</v>
      </c>
      <c r="F58" s="17">
        <f t="shared" si="4"/>
        <v>7</v>
      </c>
      <c r="G58" s="35">
        <v>7</v>
      </c>
      <c r="H58" s="35"/>
      <c r="I58" s="35">
        <v>15</v>
      </c>
      <c r="J58" s="17">
        <v>0</v>
      </c>
      <c r="K58" s="17">
        <v>15</v>
      </c>
      <c r="L58" s="17">
        <v>0</v>
      </c>
      <c r="M58" s="17">
        <v>0</v>
      </c>
      <c r="N58" s="17">
        <v>0</v>
      </c>
      <c r="O58" s="17">
        <v>0</v>
      </c>
      <c r="P58" s="3"/>
    </row>
    <row r="59" spans="1:16" ht="12.75">
      <c r="A59" s="25">
        <v>4</v>
      </c>
      <c r="B59" s="25" t="s">
        <v>117</v>
      </c>
      <c r="C59" s="35"/>
      <c r="D59" s="35"/>
      <c r="E59" s="35">
        <v>4</v>
      </c>
      <c r="F59" s="17">
        <f t="shared" si="4"/>
        <v>13</v>
      </c>
      <c r="G59" s="35"/>
      <c r="H59" s="35">
        <v>13</v>
      </c>
      <c r="I59" s="35">
        <v>30</v>
      </c>
      <c r="J59" s="17">
        <v>0</v>
      </c>
      <c r="K59" s="17">
        <v>0</v>
      </c>
      <c r="L59" s="17">
        <v>0</v>
      </c>
      <c r="M59" s="17">
        <v>0</v>
      </c>
      <c r="N59" s="17">
        <v>30</v>
      </c>
      <c r="O59" s="17">
        <v>0</v>
      </c>
      <c r="P59" s="3"/>
    </row>
    <row r="60" spans="1:16" ht="12.75">
      <c r="A60" s="25">
        <v>5</v>
      </c>
      <c r="B60" s="25" t="s">
        <v>55</v>
      </c>
      <c r="C60" s="17"/>
      <c r="D60" s="35">
        <v>3</v>
      </c>
      <c r="E60" s="17"/>
      <c r="F60" s="17">
        <f t="shared" si="4"/>
        <v>2</v>
      </c>
      <c r="G60" s="17">
        <v>2</v>
      </c>
      <c r="H60" s="17"/>
      <c r="I60" s="17">
        <v>15</v>
      </c>
      <c r="J60" s="17">
        <v>0</v>
      </c>
      <c r="K60" s="17">
        <v>15</v>
      </c>
      <c r="L60" s="17">
        <v>0</v>
      </c>
      <c r="M60" s="17">
        <v>0</v>
      </c>
      <c r="N60" s="17">
        <v>0</v>
      </c>
      <c r="O60" s="17">
        <v>0</v>
      </c>
      <c r="P60" s="25"/>
    </row>
    <row r="61" spans="1:16" ht="12.75">
      <c r="A61" s="25">
        <v>6</v>
      </c>
      <c r="B61" s="3" t="s">
        <v>19</v>
      </c>
      <c r="C61" s="2"/>
      <c r="D61" s="2" t="s">
        <v>82</v>
      </c>
      <c r="E61" s="2"/>
      <c r="F61" s="29">
        <f t="shared" si="4"/>
        <v>2</v>
      </c>
      <c r="G61" s="2">
        <v>1</v>
      </c>
      <c r="H61" s="2">
        <v>1</v>
      </c>
      <c r="I61" s="2">
        <v>30</v>
      </c>
      <c r="J61" s="5">
        <v>15</v>
      </c>
      <c r="K61" s="5">
        <v>0</v>
      </c>
      <c r="L61" s="5">
        <v>0</v>
      </c>
      <c r="M61" s="5">
        <v>15</v>
      </c>
      <c r="N61" s="5">
        <v>0</v>
      </c>
      <c r="O61" s="5">
        <v>0</v>
      </c>
      <c r="P61" s="3"/>
    </row>
    <row r="62" spans="1:16" ht="12.75">
      <c r="A62" s="25">
        <v>7</v>
      </c>
      <c r="B62" s="3" t="s">
        <v>56</v>
      </c>
      <c r="C62" s="2"/>
      <c r="D62" s="4">
        <v>3</v>
      </c>
      <c r="E62" s="2"/>
      <c r="F62" s="29">
        <f t="shared" si="4"/>
        <v>3</v>
      </c>
      <c r="G62" s="2">
        <v>3</v>
      </c>
      <c r="H62" s="2"/>
      <c r="I62" s="2">
        <v>30</v>
      </c>
      <c r="J62" s="2">
        <v>15</v>
      </c>
      <c r="K62" s="2">
        <v>15</v>
      </c>
      <c r="L62" s="2">
        <v>0</v>
      </c>
      <c r="M62" s="2">
        <v>0</v>
      </c>
      <c r="N62" s="2">
        <v>0</v>
      </c>
      <c r="O62" s="2">
        <v>0</v>
      </c>
      <c r="P62" s="25"/>
    </row>
    <row r="63" spans="1:16" ht="12.75">
      <c r="A63" s="25">
        <v>8</v>
      </c>
      <c r="B63" s="6" t="s">
        <v>57</v>
      </c>
      <c r="C63" s="7"/>
      <c r="D63" s="8">
        <v>3</v>
      </c>
      <c r="E63" s="7"/>
      <c r="F63" s="29">
        <f t="shared" si="4"/>
        <v>4</v>
      </c>
      <c r="G63" s="2">
        <v>4</v>
      </c>
      <c r="H63" s="2"/>
      <c r="I63" s="2">
        <v>22</v>
      </c>
      <c r="J63" s="2">
        <v>8</v>
      </c>
      <c r="K63" s="2">
        <v>6</v>
      </c>
      <c r="L63" s="2">
        <v>8</v>
      </c>
      <c r="M63" s="2">
        <v>0</v>
      </c>
      <c r="N63" s="2">
        <v>0</v>
      </c>
      <c r="O63" s="2">
        <v>0</v>
      </c>
      <c r="P63" s="2"/>
    </row>
    <row r="64" spans="1:16" ht="12.75">
      <c r="A64" s="25">
        <v>9</v>
      </c>
      <c r="B64" s="6" t="s">
        <v>58</v>
      </c>
      <c r="C64" s="7">
        <v>4</v>
      </c>
      <c r="D64" s="8">
        <v>4</v>
      </c>
      <c r="E64" s="7"/>
      <c r="F64" s="29">
        <f t="shared" si="4"/>
        <v>3</v>
      </c>
      <c r="G64" s="7"/>
      <c r="H64" s="7">
        <v>3</v>
      </c>
      <c r="I64" s="7">
        <v>25</v>
      </c>
      <c r="J64" s="5">
        <v>0</v>
      </c>
      <c r="K64" s="5">
        <v>0</v>
      </c>
      <c r="L64" s="5">
        <v>0</v>
      </c>
      <c r="M64" s="5">
        <v>10</v>
      </c>
      <c r="N64" s="5">
        <v>15</v>
      </c>
      <c r="O64" s="5">
        <v>0</v>
      </c>
      <c r="P64" s="25"/>
    </row>
    <row r="65" spans="1:16" ht="12.75">
      <c r="A65" s="25"/>
      <c r="B65" s="25"/>
      <c r="C65" s="17"/>
      <c r="D65" s="17"/>
      <c r="E65" s="17"/>
      <c r="F65" s="4"/>
      <c r="G65" s="17"/>
      <c r="H65" s="17"/>
      <c r="I65" s="17"/>
      <c r="J65" s="17"/>
      <c r="K65" s="17"/>
      <c r="L65" s="17"/>
      <c r="M65" s="17"/>
      <c r="N65" s="17"/>
      <c r="O65" s="17"/>
      <c r="P65" s="25"/>
    </row>
    <row r="66" spans="1:16" ht="12.75">
      <c r="A66" s="3"/>
      <c r="B66" s="37" t="s">
        <v>23</v>
      </c>
      <c r="C66" s="2"/>
      <c r="D66" s="2"/>
      <c r="E66" s="2"/>
      <c r="F66" s="4"/>
      <c r="G66" s="2"/>
      <c r="H66" s="2"/>
      <c r="I66" s="2"/>
      <c r="J66" s="2"/>
      <c r="K66" s="2"/>
      <c r="L66" s="2"/>
      <c r="M66" s="2"/>
      <c r="N66" s="2"/>
      <c r="O66" s="2"/>
      <c r="P66" s="3"/>
    </row>
    <row r="67" spans="1:16" s="53" customFormat="1" ht="25.5">
      <c r="A67" s="49">
        <v>10</v>
      </c>
      <c r="B67" s="50" t="s">
        <v>80</v>
      </c>
      <c r="C67" s="51">
        <v>3</v>
      </c>
      <c r="D67" s="52"/>
      <c r="E67" s="51"/>
      <c r="F67" s="71">
        <f>G67+H67</f>
        <v>2</v>
      </c>
      <c r="G67" s="51">
        <v>2</v>
      </c>
      <c r="H67" s="51"/>
      <c r="I67" s="51">
        <v>15</v>
      </c>
      <c r="J67" s="51">
        <v>15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49"/>
    </row>
    <row r="68" spans="1:16" ht="12.75">
      <c r="A68" s="3">
        <v>11</v>
      </c>
      <c r="B68" s="6" t="s">
        <v>78</v>
      </c>
      <c r="C68" s="2"/>
      <c r="D68" s="4">
        <v>3</v>
      </c>
      <c r="E68" s="2"/>
      <c r="F68" s="4">
        <f>G68+H68</f>
        <v>4</v>
      </c>
      <c r="G68" s="2">
        <v>4</v>
      </c>
      <c r="H68" s="2"/>
      <c r="I68" s="2">
        <v>20</v>
      </c>
      <c r="J68" s="2">
        <v>10</v>
      </c>
      <c r="K68" s="2">
        <v>6</v>
      </c>
      <c r="L68" s="2">
        <v>4</v>
      </c>
      <c r="M68" s="2">
        <v>0</v>
      </c>
      <c r="N68" s="2">
        <v>0</v>
      </c>
      <c r="O68" s="2">
        <v>0</v>
      </c>
      <c r="P68" s="2"/>
    </row>
    <row r="69" spans="1:16" ht="12.75">
      <c r="A69" s="3">
        <v>12</v>
      </c>
      <c r="B69" s="6" t="s">
        <v>79</v>
      </c>
      <c r="C69" s="2"/>
      <c r="D69" s="4">
        <v>4</v>
      </c>
      <c r="E69" s="2"/>
      <c r="F69" s="4">
        <f>G69+H69</f>
        <v>3</v>
      </c>
      <c r="G69" s="2"/>
      <c r="H69" s="2">
        <v>3</v>
      </c>
      <c r="I69" s="2">
        <v>15</v>
      </c>
      <c r="J69" s="2">
        <v>0</v>
      </c>
      <c r="K69" s="2">
        <v>0</v>
      </c>
      <c r="L69" s="2">
        <v>0</v>
      </c>
      <c r="M69" s="2">
        <v>8</v>
      </c>
      <c r="N69" s="2">
        <v>7</v>
      </c>
      <c r="O69" s="2">
        <v>0</v>
      </c>
      <c r="P69" s="3"/>
    </row>
    <row r="70" spans="1:16" ht="12.75">
      <c r="A70" s="3">
        <v>13</v>
      </c>
      <c r="B70" s="6" t="s">
        <v>75</v>
      </c>
      <c r="C70" s="2"/>
      <c r="D70" s="4">
        <v>4</v>
      </c>
      <c r="E70" s="2"/>
      <c r="F70" s="4">
        <f>G70+H70</f>
        <v>3</v>
      </c>
      <c r="G70" s="2"/>
      <c r="H70" s="2">
        <v>3</v>
      </c>
      <c r="I70" s="2">
        <v>10</v>
      </c>
      <c r="J70" s="2">
        <v>0</v>
      </c>
      <c r="K70" s="2">
        <v>0</v>
      </c>
      <c r="L70" s="2">
        <v>0</v>
      </c>
      <c r="M70" s="2">
        <v>4</v>
      </c>
      <c r="N70" s="2">
        <v>6</v>
      </c>
      <c r="O70" s="2">
        <v>0</v>
      </c>
      <c r="P70" s="3"/>
    </row>
    <row r="71" spans="1:16" ht="12.75">
      <c r="A71" s="11"/>
      <c r="B71" s="11" t="s">
        <v>11</v>
      </c>
      <c r="C71" s="12">
        <f>COUNT(C56:C70)</f>
        <v>4</v>
      </c>
      <c r="D71" s="11"/>
      <c r="E71" s="11"/>
      <c r="F71" s="12">
        <f aca="true" t="shared" si="5" ref="F71:O71">SUM(F56:F70)</f>
        <v>60</v>
      </c>
      <c r="G71" s="12">
        <f t="shared" si="5"/>
        <v>30</v>
      </c>
      <c r="H71" s="12">
        <f t="shared" si="5"/>
        <v>30</v>
      </c>
      <c r="I71" s="12">
        <f t="shared" si="5"/>
        <v>287</v>
      </c>
      <c r="J71" s="12">
        <f t="shared" si="5"/>
        <v>78</v>
      </c>
      <c r="K71" s="12">
        <f t="shared" si="5"/>
        <v>72</v>
      </c>
      <c r="L71" s="12">
        <f t="shared" si="5"/>
        <v>12</v>
      </c>
      <c r="M71" s="12">
        <f t="shared" si="5"/>
        <v>52</v>
      </c>
      <c r="N71" s="12">
        <f t="shared" si="5"/>
        <v>73</v>
      </c>
      <c r="O71" s="12">
        <f t="shared" si="5"/>
        <v>0</v>
      </c>
      <c r="P71" s="11"/>
    </row>
    <row r="72" spans="1:16" ht="12.75">
      <c r="A72" s="14"/>
      <c r="B72" t="s">
        <v>65</v>
      </c>
      <c r="C72" s="56"/>
      <c r="D72" s="14"/>
      <c r="E72" s="14"/>
      <c r="F72" s="56"/>
      <c r="G72" s="56"/>
      <c r="H72" s="56"/>
      <c r="I72" s="56"/>
      <c r="J72" s="65"/>
      <c r="K72" s="65"/>
      <c r="L72" s="65"/>
      <c r="M72" s="65"/>
      <c r="N72" s="65"/>
      <c r="O72" s="65"/>
      <c r="P72" s="14"/>
    </row>
    <row r="73" spans="1:16" ht="12.75">
      <c r="A73" s="15"/>
      <c r="B73" s="15" t="s">
        <v>21</v>
      </c>
      <c r="C73" s="15"/>
      <c r="D73" s="15"/>
      <c r="E73" s="15"/>
      <c r="F73" s="15"/>
      <c r="G73" s="15"/>
      <c r="H73" s="15"/>
      <c r="I73" s="15"/>
      <c r="J73" s="119">
        <f>SUM(J71:L71)</f>
        <v>162</v>
      </c>
      <c r="K73" s="119"/>
      <c r="L73" s="119"/>
      <c r="M73" s="119">
        <f>SUM(M71:O71)</f>
        <v>125</v>
      </c>
      <c r="N73" s="119"/>
      <c r="O73" s="119"/>
      <c r="P73" s="14"/>
    </row>
    <row r="74" spans="1:16" ht="12.75">
      <c r="A74" s="15"/>
      <c r="B74" s="64" t="s">
        <v>95</v>
      </c>
      <c r="C74" s="63"/>
      <c r="D74" s="63"/>
      <c r="E74" s="63"/>
      <c r="F74" s="27">
        <f>SUM(F56:F64)</f>
        <v>48</v>
      </c>
      <c r="G74" s="27">
        <f>SUM(G56:G64)</f>
        <v>24</v>
      </c>
      <c r="H74" s="27">
        <f>SUM(H56:H64)</f>
        <v>24</v>
      </c>
      <c r="I74" s="57"/>
      <c r="J74" s="57"/>
      <c r="K74" s="38"/>
      <c r="L74" s="38"/>
      <c r="M74" s="38"/>
      <c r="N74" s="38"/>
      <c r="O74" s="38"/>
      <c r="P74" s="14"/>
    </row>
    <row r="75" spans="1:16" ht="12.75">
      <c r="A75" s="15"/>
      <c r="B75" s="64" t="s">
        <v>96</v>
      </c>
      <c r="C75" s="63"/>
      <c r="D75" s="63"/>
      <c r="E75" s="63"/>
      <c r="F75" s="27">
        <f>SUM(F67:F70)</f>
        <v>12</v>
      </c>
      <c r="G75" s="27">
        <f>SUM(G67:G70)</f>
        <v>6</v>
      </c>
      <c r="H75" s="27">
        <f>SUM(H67:H70)</f>
        <v>6</v>
      </c>
      <c r="I75" s="57"/>
      <c r="J75" s="57"/>
      <c r="K75" s="38"/>
      <c r="L75" s="38"/>
      <c r="M75" s="38"/>
      <c r="N75" s="38"/>
      <c r="O75" s="38"/>
      <c r="P75" s="14"/>
    </row>
    <row r="76" spans="1:16" ht="12.75">
      <c r="A76" s="15"/>
      <c r="B76" s="58"/>
      <c r="C76" s="19"/>
      <c r="D76" s="19"/>
      <c r="E76" s="19"/>
      <c r="F76" s="59"/>
      <c r="G76" s="59"/>
      <c r="H76" s="59"/>
      <c r="I76" s="57"/>
      <c r="J76" s="57"/>
      <c r="K76" s="38"/>
      <c r="L76" s="38"/>
      <c r="M76" s="38"/>
      <c r="N76" s="38"/>
      <c r="O76" s="38"/>
      <c r="P76" s="14"/>
    </row>
    <row r="77" spans="1:16" ht="12.75">
      <c r="A77" s="15"/>
      <c r="B77" s="116"/>
      <c r="C77" s="118"/>
      <c r="D77" s="118"/>
      <c r="E77" s="118"/>
      <c r="P77" s="14"/>
    </row>
    <row r="78" spans="1:16" ht="12.75">
      <c r="A78" s="15"/>
      <c r="B78" s="82" t="s">
        <v>108</v>
      </c>
      <c r="C78" s="83"/>
      <c r="D78" s="83"/>
      <c r="E78" s="83"/>
      <c r="F78" s="83">
        <f>SUM(F56:F56)</f>
        <v>7</v>
      </c>
      <c r="G78" s="83">
        <f aca="true" t="shared" si="6" ref="G78:O78">SUM(G56:G56)</f>
        <v>7</v>
      </c>
      <c r="H78" s="83">
        <f t="shared" si="6"/>
        <v>0</v>
      </c>
      <c r="I78" s="83">
        <f t="shared" si="6"/>
        <v>30</v>
      </c>
      <c r="J78" s="83">
        <f t="shared" si="6"/>
        <v>15</v>
      </c>
      <c r="K78" s="83">
        <f t="shared" si="6"/>
        <v>15</v>
      </c>
      <c r="L78" s="83">
        <f t="shared" si="6"/>
        <v>0</v>
      </c>
      <c r="M78" s="83">
        <f t="shared" si="6"/>
        <v>0</v>
      </c>
      <c r="N78" s="83">
        <f t="shared" si="6"/>
        <v>0</v>
      </c>
      <c r="O78" s="83">
        <f t="shared" si="6"/>
        <v>0</v>
      </c>
      <c r="P78" s="20"/>
    </row>
    <row r="79" spans="1:16" ht="12.75">
      <c r="A79" s="15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14"/>
    </row>
    <row r="80" ht="12.75">
      <c r="B80" s="36"/>
    </row>
    <row r="81" ht="12.75">
      <c r="B81" s="36"/>
    </row>
    <row r="82" ht="12.75">
      <c r="B82" s="36"/>
    </row>
    <row r="84" spans="2:6" ht="12.75">
      <c r="B84" s="66" t="s">
        <v>88</v>
      </c>
      <c r="C84" s="13"/>
      <c r="D84" s="13"/>
      <c r="E84" s="13"/>
      <c r="F84" s="13">
        <f>F85+F86</f>
        <v>120</v>
      </c>
    </row>
    <row r="85" spans="2:6" ht="12.75">
      <c r="B85" s="42" t="s">
        <v>99</v>
      </c>
      <c r="C85" s="13"/>
      <c r="D85" s="13"/>
      <c r="E85" s="13"/>
      <c r="F85" s="13">
        <f>F36+F74</f>
        <v>98</v>
      </c>
    </row>
    <row r="86" spans="2:6" ht="12.75">
      <c r="B86" s="42" t="s">
        <v>100</v>
      </c>
      <c r="C86" s="13"/>
      <c r="D86" s="13"/>
      <c r="E86" s="13"/>
      <c r="F86" s="13">
        <f>F37+F75</f>
        <v>22</v>
      </c>
    </row>
    <row r="91" spans="4:6" ht="12.75">
      <c r="D91" s="44"/>
      <c r="E91" s="44"/>
      <c r="F91" s="73"/>
    </row>
    <row r="92" spans="2:16" s="33" customFormat="1" ht="12.75">
      <c r="B92" s="82" t="s">
        <v>108</v>
      </c>
      <c r="C92" s="82"/>
      <c r="D92" s="82"/>
      <c r="E92" s="82"/>
      <c r="F92" s="82">
        <f>+F40+F78</f>
        <v>34</v>
      </c>
      <c r="G92" s="82">
        <f aca="true" t="shared" si="7" ref="G92:O92">+G40+G78</f>
        <v>22</v>
      </c>
      <c r="H92" s="82">
        <f t="shared" si="7"/>
        <v>12</v>
      </c>
      <c r="I92" s="82">
        <f t="shared" si="7"/>
        <v>216</v>
      </c>
      <c r="J92" s="82">
        <f t="shared" si="7"/>
        <v>56</v>
      </c>
      <c r="K92" s="82">
        <f t="shared" si="7"/>
        <v>52</v>
      </c>
      <c r="L92" s="82">
        <f t="shared" si="7"/>
        <v>22</v>
      </c>
      <c r="M92" s="82">
        <f t="shared" si="7"/>
        <v>69</v>
      </c>
      <c r="N92" s="82">
        <f t="shared" si="7"/>
        <v>6</v>
      </c>
      <c r="O92" s="82">
        <f t="shared" si="7"/>
        <v>11</v>
      </c>
      <c r="P92" s="20"/>
    </row>
    <row r="93" s="23" customFormat="1" ht="12.75"/>
    <row r="94" spans="2:15" ht="12.75">
      <c r="B94" s="38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7" spans="2:10" ht="12.75">
      <c r="B97" s="38" t="s">
        <v>76</v>
      </c>
      <c r="C97" s="15"/>
      <c r="D97" s="42" t="s">
        <v>101</v>
      </c>
      <c r="E97" s="15"/>
      <c r="F97" s="15"/>
      <c r="G97" s="15"/>
      <c r="H97" s="15"/>
      <c r="I97" s="42" t="s">
        <v>102</v>
      </c>
      <c r="J97" s="15"/>
    </row>
    <row r="98" spans="2:10" ht="12.75">
      <c r="B98" s="15"/>
      <c r="C98" s="67" t="s">
        <v>22</v>
      </c>
      <c r="D98" s="67" t="s">
        <v>18</v>
      </c>
      <c r="E98" s="36" t="s">
        <v>103</v>
      </c>
      <c r="F98" s="67" t="s">
        <v>18</v>
      </c>
      <c r="G98" s="67"/>
      <c r="H98" s="67"/>
      <c r="I98" s="36" t="s">
        <v>103</v>
      </c>
      <c r="J98" s="67" t="s">
        <v>18</v>
      </c>
    </row>
    <row r="99" spans="2:10" ht="12.75">
      <c r="B99" s="38" t="s">
        <v>24</v>
      </c>
      <c r="C99" s="15">
        <f>+E99+I99</f>
        <v>388</v>
      </c>
      <c r="D99" s="46">
        <f>+C99/$C102</f>
        <v>0.485</v>
      </c>
      <c r="E99" s="47">
        <f>SUM(J11:J25)+SUM(M11:M25)+SUM(J56:J64)+SUM(M56:M64)</f>
        <v>307</v>
      </c>
      <c r="F99" s="46">
        <f>+E99/$E102</f>
        <v>0.4687022900763359</v>
      </c>
      <c r="G99" s="46"/>
      <c r="H99" s="46"/>
      <c r="I99" s="47">
        <f>SUM(J28:J33)+SUM(M28:M33)+SUM(J67:J70)+SUM(M67:M70)</f>
        <v>81</v>
      </c>
      <c r="J99" s="46">
        <f>+I99/$I102</f>
        <v>0.5586206896551724</v>
      </c>
    </row>
    <row r="100" spans="2:10" ht="12.75">
      <c r="B100" s="38" t="s">
        <v>25</v>
      </c>
      <c r="C100" s="15">
        <f>+E100+I100</f>
        <v>348</v>
      </c>
      <c r="D100" s="46">
        <f>+C100/$C102</f>
        <v>0.435</v>
      </c>
      <c r="E100" s="15">
        <f>SUM(K11:K25)+SUM(N11:N25)+SUM(K56:K64)+SUM(N56:N64)</f>
        <v>292</v>
      </c>
      <c r="F100" s="46">
        <f>+E100/$E102</f>
        <v>0.44580152671755724</v>
      </c>
      <c r="G100" s="46"/>
      <c r="H100" s="46"/>
      <c r="I100" s="47">
        <f>SUM(K28:K33)+SUM(N28:N33)+SUM(K67:K70)+SUM(N67:N70)</f>
        <v>56</v>
      </c>
      <c r="J100" s="46">
        <f>+I100/$I102</f>
        <v>0.38620689655172413</v>
      </c>
    </row>
    <row r="101" spans="2:10" ht="12.75">
      <c r="B101" s="38" t="s">
        <v>26</v>
      </c>
      <c r="C101" s="15">
        <f>+E101+I101</f>
        <v>64</v>
      </c>
      <c r="D101" s="46">
        <f>+C101/$C102</f>
        <v>0.08</v>
      </c>
      <c r="E101" s="15">
        <f>+SUM(L11:L25)+SUM(O11:O25)+SUM(L56:L64)+SUM(O56:O64)</f>
        <v>56</v>
      </c>
      <c r="F101" s="46">
        <f>+E101/$E102</f>
        <v>0.08549618320610687</v>
      </c>
      <c r="G101" s="46"/>
      <c r="H101" s="46"/>
      <c r="I101" s="47">
        <f>SUM(L28:L33)+SUM(O28:O33)+SUM(L67:L70)+SUM(O67:O70)</f>
        <v>8</v>
      </c>
      <c r="J101" s="46">
        <f>+I101/$I102</f>
        <v>0.05517241379310345</v>
      </c>
    </row>
    <row r="102" spans="2:10" ht="12.75">
      <c r="B102" s="38" t="s">
        <v>22</v>
      </c>
      <c r="C102" s="15">
        <f>+E102+I102</f>
        <v>800</v>
      </c>
      <c r="D102" s="46">
        <f>+C102/$C102</f>
        <v>1</v>
      </c>
      <c r="E102" s="15">
        <f>SUM(E99:E101)</f>
        <v>655</v>
      </c>
      <c r="F102" s="46">
        <f>+E102/$E102</f>
        <v>1</v>
      </c>
      <c r="G102" s="46"/>
      <c r="H102" s="46"/>
      <c r="I102" s="47">
        <f>SUM(I99:I101)</f>
        <v>145</v>
      </c>
      <c r="J102" s="46">
        <f>+I102/$I102</f>
        <v>1</v>
      </c>
    </row>
    <row r="106" spans="3:4" ht="12.75">
      <c r="C106" s="61" t="s">
        <v>20</v>
      </c>
      <c r="D106" s="61" t="s">
        <v>18</v>
      </c>
    </row>
    <row r="107" spans="2:4" ht="12.75">
      <c r="B107" s="13" t="s">
        <v>83</v>
      </c>
      <c r="C107" s="68">
        <f>+SUM(C108:C111)</f>
        <v>46</v>
      </c>
      <c r="D107" s="69">
        <f>(C107/120)*100</f>
        <v>38.333333333333336</v>
      </c>
    </row>
    <row r="108" spans="2:3" ht="12.75">
      <c r="B108" s="70" t="s">
        <v>104</v>
      </c>
      <c r="C108">
        <v>2</v>
      </c>
    </row>
    <row r="109" spans="2:3" ht="12.75">
      <c r="B109" s="70" t="s">
        <v>118</v>
      </c>
      <c r="C109">
        <v>20</v>
      </c>
    </row>
    <row r="110" spans="2:3" ht="12.75">
      <c r="B110" s="70" t="s">
        <v>105</v>
      </c>
      <c r="C110">
        <v>2</v>
      </c>
    </row>
    <row r="111" spans="2:3" ht="12.75">
      <c r="B111" s="70" t="s">
        <v>106</v>
      </c>
      <c r="C111">
        <v>22</v>
      </c>
    </row>
    <row r="114" ht="28.5">
      <c r="B114" s="77" t="s">
        <v>109</v>
      </c>
    </row>
    <row r="115" spans="1:3" ht="45">
      <c r="A115" s="78"/>
      <c r="B115" s="79" t="s">
        <v>110</v>
      </c>
      <c r="C115" s="80">
        <v>120</v>
      </c>
    </row>
    <row r="116" spans="1:3" ht="15">
      <c r="A116" s="78"/>
      <c r="B116" s="81" t="s">
        <v>111</v>
      </c>
      <c r="C116" s="80">
        <v>34</v>
      </c>
    </row>
    <row r="117" spans="1:3" ht="30">
      <c r="A117" s="78"/>
      <c r="B117" s="81" t="s">
        <v>112</v>
      </c>
      <c r="C117" s="80">
        <v>0</v>
      </c>
    </row>
    <row r="118" spans="1:3" ht="75">
      <c r="A118" s="78"/>
      <c r="B118" s="81" t="s">
        <v>113</v>
      </c>
      <c r="C118" s="80">
        <v>0</v>
      </c>
    </row>
  </sheetData>
  <sheetProtection/>
  <mergeCells count="36">
    <mergeCell ref="E9:E10"/>
    <mergeCell ref="G9:G10"/>
    <mergeCell ref="H9:H10"/>
    <mergeCell ref="F8:H8"/>
    <mergeCell ref="I9:I10"/>
    <mergeCell ref="I54:I55"/>
    <mergeCell ref="H54:H55"/>
    <mergeCell ref="F53:H53"/>
    <mergeCell ref="G54:G55"/>
    <mergeCell ref="E54:E55"/>
    <mergeCell ref="B77:E77"/>
    <mergeCell ref="P53:P55"/>
    <mergeCell ref="F54:F55"/>
    <mergeCell ref="J54:L54"/>
    <mergeCell ref="M54:O54"/>
    <mergeCell ref="J73:L73"/>
    <mergeCell ref="M73:O73"/>
    <mergeCell ref="D54:D55"/>
    <mergeCell ref="C54:C55"/>
    <mergeCell ref="A53:A55"/>
    <mergeCell ref="B53:B55"/>
    <mergeCell ref="C53:E53"/>
    <mergeCell ref="I53:O53"/>
    <mergeCell ref="I35:K35"/>
    <mergeCell ref="L35:N35"/>
    <mergeCell ref="B39:E39"/>
    <mergeCell ref="A8:A10"/>
    <mergeCell ref="B8:B10"/>
    <mergeCell ref="C8:E8"/>
    <mergeCell ref="I8:O8"/>
    <mergeCell ref="P8:P10"/>
    <mergeCell ref="F9:F10"/>
    <mergeCell ref="J9:L9"/>
    <mergeCell ref="M9:O9"/>
    <mergeCell ref="C9:C10"/>
    <mergeCell ref="D9:D10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scale="71" r:id="rId1"/>
  <rowBreaks count="2" manualBreakCount="2">
    <brk id="45" max="20" man="1"/>
    <brk id="10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user</cp:lastModifiedBy>
  <cp:lastPrinted>2013-05-04T10:11:00Z</cp:lastPrinted>
  <dcterms:created xsi:type="dcterms:W3CDTF">2009-03-13T14:33:04Z</dcterms:created>
  <dcterms:modified xsi:type="dcterms:W3CDTF">2013-05-04T10:11:32Z</dcterms:modified>
  <cp:category/>
  <cp:version/>
  <cp:contentType/>
  <cp:contentStatus/>
</cp:coreProperties>
</file>